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/>
  <mc:AlternateContent xmlns:mc="http://schemas.openxmlformats.org/markup-compatibility/2006">
    <mc:Choice Requires="x15">
      <x15ac:absPath xmlns:x15ac="http://schemas.microsoft.com/office/spreadsheetml/2010/11/ac" url="C:\C Backup\JN\BAGATELNA_NABAVA\2023\STARA_ŠKOLA_VRSAR\"/>
    </mc:Choice>
  </mc:AlternateContent>
  <xr:revisionPtr revIDLastSave="0" documentId="13_ncr:1_{730BB7EC-BC2B-4834-A370-13BF0BC38124}" xr6:coauthVersionLast="47" xr6:coauthVersionMax="47" xr10:uidLastSave="{00000000-0000-0000-0000-000000000000}"/>
  <bookViews>
    <workbookView xWindow="3480" yWindow="105" windowWidth="18840" windowHeight="15555" tabRatio="767" xr2:uid="{00000000-000D-0000-FFFF-FFFF00000000}"/>
  </bookViews>
  <sheets>
    <sheet name="NASLOVNA" sheetId="24" r:id="rId1"/>
    <sheet name="REKAPITULACIJA RADOVA" sheetId="1" r:id="rId2"/>
    <sheet name="I. PRIPREMNI" sheetId="2" r:id="rId3"/>
    <sheet name="II. RUŠENJA I DEMONTAŽE" sheetId="23" r:id="rId4"/>
    <sheet name="III. LIMARSKI" sheetId="18" r:id="rId5"/>
    <sheet name="IV. KAMENOKLESARSKI" sheetId="11" r:id="rId6"/>
    <sheet name="V. TESARSKI I KROVOPOKRIVAČKI" sheetId="13" r:id="rId7"/>
  </sheets>
  <definedNames>
    <definedName name="_xlnm._FilterDatabase" localSheetId="1" hidden="1">'REKAPITULACIJA RADOVA'!#REF!</definedName>
    <definedName name="Excel_BuiltIn_Print_Area_10_1">"$#REF!.$A$1:$I$17"</definedName>
    <definedName name="Excel_BuiltIn_Print_Area_10_2">#REF!</definedName>
    <definedName name="Excel_BuiltIn_Print_Area_2" localSheetId="3">'II. RUŠENJA I DEMONTAŽE'!$A$1:$G$34</definedName>
    <definedName name="Excel_BuiltIn_Print_Area_2" localSheetId="4">'III. LIMARSKI'!$A$1:$G$15</definedName>
    <definedName name="Excel_BuiltIn_Print_Area_2">'I. PRIPREMNI'!$A$1:$G$15</definedName>
    <definedName name="Excel_BuiltIn_Print_Area_2_1">'REKAPITULACIJA RADOVA'!$A$1:$E$21</definedName>
    <definedName name="Excel_BuiltIn_Print_Area_2_2">#REF!</definedName>
    <definedName name="Excel_BuiltIn_Print_Area_3_1">"$#REF!.$A$1:$F$18"</definedName>
    <definedName name="Excel_BuiltIn_Print_Area_3_2" localSheetId="3">'II. RUŠENJA I DEMONTAŽE'!$A$1:$G$2</definedName>
    <definedName name="Excel_BuiltIn_Print_Area_3_2" localSheetId="4">'III. LIMARSKI'!$A$1:$G$2</definedName>
    <definedName name="Excel_BuiltIn_Print_Area_3_2">'I. PRIPREMNI'!$A$1:$G$2</definedName>
    <definedName name="Excel_BuiltIn_Print_Area_4_1">#REF!</definedName>
    <definedName name="Excel_BuiltIn_Print_Area_5_1">#REF!</definedName>
    <definedName name="Excel_BuiltIn_Print_Area_6_1">"$#REF!.$A$1:$I$48"</definedName>
    <definedName name="Excel_BuiltIn_Print_Area_6_2">#REF!</definedName>
    <definedName name="Excel_BuiltIn_Print_Area_7_1">#REF!</definedName>
    <definedName name="Excel_BuiltIn_Print_Area_8_1">#REF!</definedName>
    <definedName name="Excel_BuiltIn_Print_Area_8_1_1" localSheetId="5">'IV. KAMENOKLESARSKI'!$A$1:$G$26</definedName>
    <definedName name="Excel_BuiltIn_Print_Area_8_1_1" localSheetId="6">'V. TESARSKI I KROVOPOKRIVAČKI'!$A$1:$G$55</definedName>
    <definedName name="Excel_BuiltIn_Print_Area_8_1_1">#REF!</definedName>
    <definedName name="Excel_BuiltIn_Print_Area_9_1">"$#REF!.$A$1:$I$13"</definedName>
    <definedName name="Excel_BuiltIn_Print_Area_9_2">#REF!</definedName>
    <definedName name="_xlnm.Print_Area" localSheetId="2">'I. PRIPREMNI'!$A$1:$G$14</definedName>
    <definedName name="_xlnm.Print_Area" localSheetId="3">'II. RUŠENJA I DEMONTAŽE'!$A$1:$G$33</definedName>
    <definedName name="_xlnm.Print_Area" localSheetId="4">'III. LIMARSKI'!$A$1:$G$14</definedName>
    <definedName name="_xlnm.Print_Area" localSheetId="5">'IV. KAMENOKLESARSKI'!$A$1:$G$10</definedName>
    <definedName name="_xlnm.Print_Area" localSheetId="1">'REKAPITULACIJA RADOVA'!$A$1:$E$36</definedName>
    <definedName name="_xlnm.Print_Area" localSheetId="6">'V. TESARSKI I KROVOPOKRIVAČKI'!$A$1:$G$38</definedName>
  </definedNames>
  <calcPr calcId="191029" iterateDelta="1E-4"/>
</workbook>
</file>

<file path=xl/calcChain.xml><?xml version="1.0" encoding="utf-8"?>
<calcChain xmlns="http://schemas.openxmlformats.org/spreadsheetml/2006/main">
  <c r="G27" i="13" l="1"/>
  <c r="G30" i="23" l="1"/>
  <c r="G14" i="13" l="1"/>
  <c r="G35" i="13" l="1"/>
  <c r="G34" i="13"/>
  <c r="G27" i="23"/>
  <c r="G18" i="23"/>
  <c r="G28" i="13"/>
  <c r="G26" i="13"/>
  <c r="G8" i="13" l="1"/>
  <c r="G7" i="11"/>
  <c r="G12" i="18"/>
  <c r="G24" i="23" l="1"/>
  <c r="G21" i="23"/>
  <c r="G31" i="13" l="1"/>
  <c r="G23" i="13"/>
  <c r="G20" i="13"/>
  <c r="G17" i="13"/>
  <c r="G11" i="13"/>
  <c r="G9" i="11"/>
  <c r="C15" i="1" s="1"/>
  <c r="G9" i="18"/>
  <c r="G6" i="18"/>
  <c r="G14" i="23"/>
  <c r="G10" i="23"/>
  <c r="G6" i="23"/>
  <c r="G12" i="2"/>
  <c r="G9" i="2"/>
  <c r="G6" i="2"/>
  <c r="G14" i="2" l="1"/>
  <c r="C9" i="1" s="1"/>
  <c r="G37" i="13"/>
  <c r="C17" i="1" s="1"/>
  <c r="G14" i="18"/>
  <c r="C13" i="1" s="1"/>
  <c r="G33" i="23"/>
  <c r="C11" i="1" s="1"/>
  <c r="C21" i="1" l="1"/>
  <c r="C22" i="1" l="1"/>
  <c r="C25" i="1" s="1"/>
  <c r="C23" i="1"/>
  <c r="C24" i="1" s="1"/>
</calcChain>
</file>

<file path=xl/sharedStrings.xml><?xml version="1.0" encoding="utf-8"?>
<sst xmlns="http://schemas.openxmlformats.org/spreadsheetml/2006/main" count="156" uniqueCount="80">
  <si>
    <t>REKAPITULACIJA RADOVA</t>
  </si>
  <si>
    <t>I.</t>
  </si>
  <si>
    <t>PRIPREMNI</t>
  </si>
  <si>
    <t>RUŠENJA I DEMONTAŽE</t>
  </si>
  <si>
    <t>LIMARSKI</t>
  </si>
  <si>
    <t>KAMENOKLESARSKI</t>
  </si>
  <si>
    <t>TESARSKI I KROVOPOKRIVAČKI</t>
  </si>
  <si>
    <t>PRIPREMNI RADOVI</t>
  </si>
  <si>
    <t>Red.br.</t>
  </si>
  <si>
    <t>Opis stavke</t>
  </si>
  <si>
    <t>J.m.</t>
  </si>
  <si>
    <t>Kol.</t>
  </si>
  <si>
    <r>
      <t xml:space="preserve">Izrada fasadne skele za potrebe raznih izvođača. </t>
    </r>
    <r>
      <rPr>
        <sz val="10"/>
        <rFont val="Arial"/>
        <family val="2"/>
        <charset val="238"/>
      </rPr>
      <t>Skela se mora izvesti u skladu s Pravilnikom o zaštiti na radu u građevinarstvu (Narodne novine 114/03, Službeni list 42/68, 45/68) i sa svom pratećom dokumentacijom. Minimalna širina 80 cm, a procjenjena visina 10 m. 
Obračun po m2 skele.</t>
    </r>
  </si>
  <si>
    <t>m2</t>
  </si>
  <si>
    <r>
      <t xml:space="preserve">Postavljanje zaštitne ograde oko gradilišta po granicama lokacije, izrađene od čvrstog materijala </t>
    </r>
    <r>
      <rPr>
        <sz val="10"/>
        <rFont val="Arial"/>
        <family val="2"/>
        <charset val="238"/>
      </rPr>
      <t>(metalne konstrukcije, panelne ograde ili jednakovrijedno), visine 2,00 m te uređenje gradilišta prema članku 133. i 134. Zakona o gradnji (Narodne novine 153/2013, 20/2017), te nakon izvedbe građevine skidanje i odvoz iste. U sklopu ograde predvidjeti ulaz s vratima dovoljne propusnosti za potrebe gradilišta. Na mjestima ulaza, na vidljivom mjestu postaviti ploču upozorenja sa svim potrebnim znakovima upozorenja i obavijesti.
Obračun po kompletu ograđenog i osiguranog gradilišta.</t>
    </r>
  </si>
  <si>
    <t>kom</t>
  </si>
  <si>
    <r>
      <t xml:space="preserve">Izrada ploče kojom se označava gradilište u skladu s Pravilnikom o sadržaju i izgledu ploče kojom se označava gradilište (Narodne novine 42/2014). </t>
    </r>
    <r>
      <rPr>
        <sz val="10"/>
        <rFont val="Arial"/>
        <family val="2"/>
        <charset val="238"/>
      </rPr>
      <t>Ploča se izvodi sa nebrisivim natpisom na podlozi od plastike i/ili metala, te fiksira preko metalne podkonstrukcije u tlo ili na drugi jednakovrijedan način.
Obračun po komadu postavljene gradilišne table.</t>
    </r>
  </si>
  <si>
    <t>PRIPREMNI RADOVI UKUPNO:</t>
  </si>
  <si>
    <t>II.</t>
  </si>
  <si>
    <t xml:space="preserve">RUŠENJA I DEMONTAŽE </t>
  </si>
  <si>
    <r>
      <t>Rušenje ostataka greda krova.</t>
    </r>
    <r>
      <rPr>
        <sz val="10"/>
        <rFont val="Arial"/>
        <family val="2"/>
        <charset val="238"/>
      </rPr>
      <t xml:space="preserve"> Na istočnom dijelu građevine ostaci su izgorjelih greda koje je potrebno pažljivo ukloniti. Budući da se radi o radu na visini (iznad 10 m), potrebno je koristiti skelu i predvidjeti sve potrebne mjere zaštite i sigurnosti radnika. Obračun po m3 drvene građe.  Materijal se odlaže na samoj parceli na mjestu određenom za odlaganje otpada, dok se ne odveze na građevinski deponij.</t>
    </r>
  </si>
  <si>
    <t>m3</t>
  </si>
  <si>
    <r>
      <t>Rušenje ostataka greda stropne ploče iznad prvog kata.</t>
    </r>
    <r>
      <rPr>
        <sz val="10"/>
        <rFont val="Arial"/>
        <family val="2"/>
        <charset val="238"/>
      </rPr>
      <t xml:space="preserve"> Na istočnom dijelu građevine ostaci su izgorjelih i teško oštećenih greda stropne ploče iznad prvog kata, koje je potrebno pažljivo ukloniti. Budući da se radi o radu na visini (iznad 8 m), potrebno je koristiti skelu i predvidjeti sve potrebne mjere zaštite i sigurnosti radnika.  Obračun po m3 drvene građe.  Materijal se odlaže na samoj parceli na mjestu određenom za odlaganje otpada, dok se ne odveze na građevinski deponij.</t>
    </r>
  </si>
  <si>
    <r>
      <t>Rušenje izgorjelih drvenih pregradnih zidova na potkrovlju.</t>
    </r>
    <r>
      <rPr>
        <sz val="10"/>
        <rFont val="Arial"/>
        <family val="2"/>
        <charset val="238"/>
      </rPr>
      <t xml:space="preserve"> Jedan dio potkrovlja bio je podijeljen na manje prostorije drvenim žbukanim pregradnim zidovima koji su izgorjeli u požaru. Obračun prema m2 zida.  Materijal se odlaže na gradilištu dok se ne odveze na građevinski deponij.</t>
    </r>
  </si>
  <si>
    <t>horizontale</t>
  </si>
  <si>
    <t>m1</t>
  </si>
  <si>
    <t>RUŠENJA I DEMONTAŽE UKUPNO:</t>
  </si>
  <si>
    <t>III.</t>
  </si>
  <si>
    <t>IV.</t>
  </si>
  <si>
    <t>V.</t>
  </si>
  <si>
    <t>LIMARSKI RADOVI</t>
  </si>
  <si>
    <t>horizontalni oluci NOVI</t>
  </si>
  <si>
    <r>
      <t>Dobava, izrada i ugradba opšava oko krovnih prozora</t>
    </r>
    <r>
      <rPr>
        <sz val="10"/>
        <rFont val="Arial"/>
        <family val="2"/>
        <charset val="238"/>
      </rPr>
      <t>.
Obračun po kom, uključivo sa svim potrebnim popratnim materijalom i alatom.</t>
    </r>
  </si>
  <si>
    <t>LIMARSKI RADOVI UKUPNO:</t>
  </si>
  <si>
    <t>KAMENOKLESARSKI RADOVI</t>
  </si>
  <si>
    <t>KAMENOKLESARSKI RADOVI UKUPNO:</t>
  </si>
  <si>
    <t>TESARSKI I KROVOPOKRVAČKI RADOVI</t>
  </si>
  <si>
    <r>
      <t xml:space="preserve">Dobava materijala izrada i montaža elemenata konstrukcije krova </t>
    </r>
    <r>
      <rPr>
        <sz val="10"/>
        <rFont val="Arial"/>
        <family val="2"/>
        <charset val="238"/>
      </rPr>
      <t>izrađenih po uzoru na postojeće elemente krovne konstrukcije. Materijal: drvene lamelirane grede, jelove (varijanta hrastovina) drvena građa I. klase insekticidno i fungicidno zaštićena.
Prilikom montaže konstrukcije krova potrebno je pridržavati se izvornih načina pričvršćenja uz korištenje zasjeka u drvu, čavala i metalnih limova po uzoru na zatečene. Postojeće izgorjele i dotrajale spojne elemente nužno je zamijeniti istima (čelični limovi, obujmice, klinovi…).
U jediničnu cijenu uključen sav potreban rad i sav potreban osnovni, spojni i pričvrsni materijal potreban za dovršetak radova prema gornjem opisu. 
Rad se mjeri po m3 utrošene drvene građe (grede) obrađene prema gornjem opisu bez obzira na dimenzije.</t>
    </r>
  </si>
  <si>
    <r>
      <t xml:space="preserve">Dobava daščane oplate (debljine 2,4 cm) </t>
    </r>
    <r>
      <rPr>
        <sz val="10"/>
        <rFont val="Arial"/>
        <family val="2"/>
        <charset val="238"/>
      </rPr>
      <t xml:space="preserve"> i montaža čavlanjem na nosivu krovnu konstrukciju.
Materijal: suha jelova drvena građa I. klase insekticidno i fungicidno zaštićena.
Prilikom montaže konstrukcije krova potrebno je pridržavati se izvornih načina pričvršćenja.
Rad se mjeri po m2 tlocrtne površine krova bez obzira na presjeke i složenost konstrukcije.</t>
    </r>
  </si>
  <si>
    <r>
      <t xml:space="preserve">Dobava daščane oplate (debljine 2,4 cm) </t>
    </r>
    <r>
      <rPr>
        <sz val="10"/>
        <rFont val="Arial"/>
        <family val="2"/>
        <charset val="238"/>
      </rPr>
      <t xml:space="preserve"> i montaža čavlanjem na nosivu međukatnu konstrukciju. Materijal: suha jelova drvena građa I. klase insekticidno i fungicidno zaštićena.
Prilikom montaže konstrukcije krova potrebno je pridržavati se izvornih načina pričvršćenja.
Rad se mjeri po m2 tlocrtne površine krova bez obzira na presjeke i složenost konstrukcije.</t>
    </r>
  </si>
  <si>
    <t>letve 3x5</t>
  </si>
  <si>
    <t>TESARSKI I KROVOPOKRIVAČKI RADOVI  UKUPNO:</t>
  </si>
  <si>
    <r>
      <t>Pažljivo rušenje dijela krova kojem je potrebno zamijeniti sekundarnu konstrukciju i pokrov.</t>
    </r>
    <r>
      <rPr>
        <sz val="10"/>
        <rFont val="Arial"/>
        <family val="2"/>
        <charset val="238"/>
      </rPr>
      <t xml:space="preserve"> Rušenje podrazumijeva pažljivo skidanje pokrova - kupe kanalice (ljepljene na podlogu pur pjenom) na način da se sve neoštećene kupe sačuvaju i deponiraju  na za to predviđenom mjestu  na gradilištu, kako bi se mogle ponovo koristiti.
U jediničnu cijenu uključena demontaža, spuštanje elemenata na teren sa visine do cca 10 m,  pažljivo odlaganje - deponiranje na gradilištu. Obračun po m2 krova.</t>
    </r>
  </si>
  <si>
    <r>
      <t>Pažljivo rušenje dijela krova kojem je potrebno zamijeniti sekundarnu konstrukciju i pokrov.</t>
    </r>
    <r>
      <rPr>
        <sz val="10"/>
        <rFont val="Arial"/>
        <family val="2"/>
        <charset val="238"/>
      </rPr>
      <t xml:space="preserve"> Rušenje podrazumijeva pažljivo skidanje podloge na kojoj je montiran crijep, odnosno letve, tavelice i ljepenka.
U jediničnu cijenu uključena demontaža, spuštanje elemenata na teren sa visine do cca 10 m,  pažljivo odlaganje - deponiranje na gradilištu. Obračun po m2 krova.</t>
    </r>
  </si>
  <si>
    <r>
      <t>Dobava, izrada i ugradba opšava oko dimnjaka</t>
    </r>
    <r>
      <rPr>
        <sz val="10"/>
        <rFont val="Arial"/>
        <family val="2"/>
        <charset val="238"/>
      </rPr>
      <t>.
Obračun po kom, uključivo sa svim potrebnim popratnim materijalom i alatom.</t>
    </r>
  </si>
  <si>
    <t>standardni 70/100</t>
  </si>
  <si>
    <r>
      <t>Izrada po mjeri te montaža zamjenske kamene prozorske erte na nekoliko prozora,</t>
    </r>
    <r>
      <rPr>
        <sz val="10"/>
        <rFont val="Arial"/>
        <family val="2"/>
        <charset val="238"/>
      </rPr>
      <t xml:space="preserve"> a uz odobrenje nadležnog konzervatora te pregleda kamena prije ugradnje. 
Uračunati sav potreban materijal, obradu kao postojeće erte, podupiranja i krpanja spojeva mješavinom kamenog praha i ljepila za montažu. Dimenzije erti u prosjeku 15x20 cm.</t>
    </r>
    <r>
      <rPr>
        <b/>
        <sz val="10"/>
        <rFont val="Arial"/>
        <family val="2"/>
        <charset val="238"/>
      </rPr>
      <t xml:space="preserve">
</t>
    </r>
    <r>
      <rPr>
        <sz val="10"/>
        <rFont val="Arial"/>
        <family val="2"/>
        <charset val="238"/>
      </rPr>
      <t>Obračun u m1.</t>
    </r>
  </si>
  <si>
    <t>prozor 70/100</t>
  </si>
  <si>
    <r>
      <t xml:space="preserve">Ugradnja krovnog prozora paralelno s postavom daščane oplate i ostalih slojeva, te kanalica.
</t>
    </r>
    <r>
      <rPr>
        <sz val="10"/>
        <rFont val="Arial"/>
        <family val="2"/>
        <charset val="238"/>
      </rPr>
      <t>Prozor dim. 70/100 cm na dužoj strani krova. 
Obračun po komadu.</t>
    </r>
  </si>
  <si>
    <r>
      <t xml:space="preserve">Dobava i montaža crijepa - kanalica na onduline. 
</t>
    </r>
    <r>
      <rPr>
        <sz val="10"/>
        <rFont val="Arial"/>
        <family val="2"/>
        <charset val="238"/>
      </rPr>
      <t>U jediničnu cijenu uključena nabava materijala, prijenos na krov, ugradba zajedno sa svim potrebnim popratnim materijalom i alatom.
Moguće (iznimno) korištenje vapnenog maltera radi pričvršćenja rubnih redova kanalice.
Mjereno po stvarnoj površini -nagib krova 24º. 
Obračun po m².</t>
    </r>
  </si>
  <si>
    <t>onduline</t>
  </si>
  <si>
    <t>kupe kanalice (iskoristiti postojeće)</t>
  </si>
  <si>
    <r>
      <t xml:space="preserve">Ugradnja Fe-Zn trakastog gromobrana 
</t>
    </r>
    <r>
      <rPr>
        <sz val="10"/>
        <rFont val="Arial"/>
        <family val="2"/>
        <charset val="238"/>
      </rPr>
      <t>Gromobranski sustav ostaje isti, kao i prije rekonstrukcije krovišta s time da se dio oštečene Fe-Zn trake zamijenjuje novom.
Radovi obuhvačaju sav rad i potrebni spojni materijal.
Obračun po m1.</t>
    </r>
  </si>
  <si>
    <t>postojeća Fe-Zn traka</t>
  </si>
  <si>
    <t>nova Fe-Zn traka</t>
  </si>
  <si>
    <r>
      <t xml:space="preserve">Pažljivo demontiranje oštečene krovne limarije - horizontalnih oluka. 
</t>
    </r>
    <r>
      <rPr>
        <sz val="10"/>
        <rFont val="Arial"/>
        <family val="2"/>
        <charset val="238"/>
      </rPr>
      <t>Prije demontaže, zajedno s nadzornim inženjerom utvrditi u kakvom je stanju te eventualno zamijeniti dijelove koji nisu upotrebljivi. Za rad je potrebna skela, rad na visini iznad 10 m. Potrebno je predvidjeti mjere zaštite i sigurnosti radnika.</t>
    </r>
  </si>
  <si>
    <r>
      <t xml:space="preserve">Demontaža postojećeg gromobranskog sustava </t>
    </r>
    <r>
      <rPr>
        <sz val="10"/>
        <rFont val="Arial"/>
        <family val="2"/>
        <charset val="238"/>
      </rPr>
      <t>i priprema neoštećenog dijela sustava za ponovnu ugradnju nakon pokrivanja krova kupom kanalicom.</t>
    </r>
    <r>
      <rPr>
        <b/>
        <sz val="10"/>
        <rFont val="Arial"/>
        <family val="2"/>
        <charset val="238"/>
      </rPr>
      <t xml:space="preserve">
</t>
    </r>
    <r>
      <rPr>
        <sz val="10"/>
        <rFont val="Arial"/>
        <family val="2"/>
        <charset val="238"/>
      </rPr>
      <t xml:space="preserve">Obračun po m'. </t>
    </r>
  </si>
  <si>
    <r>
      <t>Pažljiva demontaža oštećenih kamenih prozorskih erti na nekoliko prozora.</t>
    </r>
    <r>
      <rPr>
        <sz val="10"/>
        <rFont val="Arial"/>
        <family val="2"/>
        <charset val="238"/>
      </rPr>
      <t xml:space="preserve"> 
Uračunati sav potreban alat i podupiranje ostalih dijelova do ugradnje novih erti. Dimenzije erti u prosjeku cca 15x20 cm.</t>
    </r>
    <r>
      <rPr>
        <b/>
        <sz val="10"/>
        <rFont val="Arial"/>
        <family val="2"/>
        <charset val="238"/>
      </rPr>
      <t xml:space="preserve">
</t>
    </r>
    <r>
      <rPr>
        <sz val="10"/>
        <rFont val="Arial"/>
        <family val="2"/>
        <charset val="238"/>
      </rPr>
      <t>Obračun u m1.</t>
    </r>
  </si>
  <si>
    <r>
      <t>Izrada, dobava i montaža horizontalnog oluka na prijašnja mjesta i kuke na zidu</t>
    </r>
    <r>
      <rPr>
        <sz val="10"/>
        <rFont val="Arial"/>
        <family val="2"/>
        <charset val="238"/>
      </rPr>
      <t xml:space="preserve">
Oluk pravokutnog presjeka, R.Š. 67 (izvesti po uzoru na postojeće). Odvod prikopčati na prijašnje vertikale.
Obračun po m1, uključivo sa svim potrebnim držačima (držači napravljeni od plosnog pocinčanog željeza 25/5 mm) te  popratnim materijalom i alatom.</t>
    </r>
  </si>
  <si>
    <t>INVESTITOR:   OPĆINA VRSAR-ORSERA</t>
  </si>
  <si>
    <t>T R  O Š K O V N I  K</t>
  </si>
  <si>
    <t>GRAĐEVINSKO-OBRTNIČKIH RADOVA</t>
  </si>
  <si>
    <t>LOKACIJA: k.č. 812 k.o. Vrsar</t>
  </si>
  <si>
    <t>ZGRADA:           STARA ŠKOLA U VRSARU</t>
  </si>
  <si>
    <t>LOKACIJA:        VRSAR, Ul. RADE KONČARA 29, k.č. 812  k.o. Vrsar</t>
  </si>
  <si>
    <t>Vrsar-Orsera, veljača 2023.</t>
  </si>
  <si>
    <t>GRAĐEVINSKI RADOVI UKUPNO eura:</t>
  </si>
  <si>
    <t>GRAĐEVINSKI RADOVI UKUPNO kuna:</t>
  </si>
  <si>
    <r>
      <t xml:space="preserve">Letvanje krova letvama 3x5 cm preko horizontalnih gredica </t>
    </r>
    <r>
      <rPr>
        <sz val="10"/>
        <rFont val="Arial"/>
        <family val="2"/>
        <charset val="238"/>
      </rPr>
      <t>radi postizanja potrebne visine za sudar s dijelom krova koji se ne mijenja.</t>
    </r>
    <r>
      <rPr>
        <b/>
        <sz val="10"/>
        <rFont val="Arial"/>
        <family val="2"/>
        <charset val="238"/>
      </rPr>
      <t xml:space="preserve">
</t>
    </r>
    <r>
      <rPr>
        <sz val="10"/>
        <rFont val="Arial"/>
        <family val="2"/>
        <charset val="238"/>
      </rPr>
      <t>Rad se mjeri po m1 ugrađene letve.
Uračunati nabavu, dopremu i montažu letvi, uključujući sav potrebni materijal.</t>
    </r>
  </si>
  <si>
    <r>
      <t xml:space="preserve">Jed.cijena
</t>
    </r>
    <r>
      <rPr>
        <sz val="10"/>
        <rFont val="Calibri"/>
        <family val="2"/>
        <charset val="238"/>
      </rPr>
      <t>[EUR]</t>
    </r>
  </si>
  <si>
    <t>Uk.cijena
[EUR]</t>
  </si>
  <si>
    <t>ZAHVAT:            SANACIJA KROVIŠTA NAKON POŽARA</t>
  </si>
  <si>
    <t>IZNOS PDV-a u eurima:</t>
  </si>
  <si>
    <t>SVEUKUPNO eura:</t>
  </si>
  <si>
    <t>SVEUKUPNO kuna:</t>
  </si>
  <si>
    <r>
      <t xml:space="preserve">Napomena: - sve cijene su bez uračunatog poreza na dodanu vrijednost
                  - zamjena valute iz eura u kune je napravljena po tečaju 1 </t>
    </r>
    <r>
      <rPr>
        <sz val="10"/>
        <rFont val="Calibri"/>
        <family val="2"/>
        <charset val="238"/>
      </rPr>
      <t>euro = 7,53450 kn</t>
    </r>
  </si>
  <si>
    <t>TROŠKOVNIK RADOVA: SANACIJA STARE ŠKOLE NAKON POŽARA 
 Investitor:  OPĆINA VRSAR-ORSERA, OIB 03592077573, Trg Degrassi 1, Vrsar</t>
  </si>
  <si>
    <r>
      <t xml:space="preserve">Dobava materijala izrada i montaža konstruktivnih elemenata međukatne konstrukcije (iznad prvog kata) </t>
    </r>
    <r>
      <rPr>
        <sz val="10"/>
        <rFont val="Arial"/>
        <family val="2"/>
        <charset val="238"/>
      </rPr>
      <t>izrađenih po uzoru na postojeće elemente međukatne konstrukcije. Materijal: drvene lamelirane grede 18/24, jelove (varijanta hrastovina) drvena građa I. klase insekticidno i fungicidno zaštićena.
Prilikom montaže konstrukcije potrebno je pridržavati se izvornih načina pričvršćenja uz korištenje zasjeka u drvu, čavala i metalnih limova po uzoru na zatečene. 
U jediničnu cijenu uključen sav potreban rad i sav potreban osnovni, spojni i pričvrsni materijal potreban za dovršetak radova prema gornjem opisu. 
Rad se mjeri po m3 utrošene drvene građe (grede) obrađene prema gornjem opisu bez obzira na dimenzije.</t>
    </r>
  </si>
  <si>
    <t>kupe kanalice (nove)</t>
  </si>
  <si>
    <r>
      <t xml:space="preserve">Dobava i montaža sljemenjaka (greben) na već pripremljenu podlogu .
</t>
    </r>
    <r>
      <rPr>
        <sz val="10"/>
        <rFont val="Arial"/>
        <family val="2"/>
        <charset val="238"/>
      </rPr>
      <t>U jediničnu cijenu uključena nabava materijala, prijenos na krov, ugradba zajedno sa svim potrebnim popratnim materijalom i alatom.
Postava u vapneni ili lagano produžni malter.
Obračun po m1.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</si>
</sst>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#,##0.00\ ;[Red]\-#,##0.00\ "/>
    <numFmt numFmtId="165" formatCode="#,##0.00&quot; kn&quot;"/>
    <numFmt numFmtId="166" formatCode="#,##0.00\ [$€-1]"/>
    <numFmt numFmtId="167" formatCode="#,##0.00\ &quot;kn&quot;"/>
  </numFmts>
  <fonts count="27">
    <font>
      <sz val="11"/>
      <color indexed="8"/>
      <name val="Calibri"/>
      <charset val="238"/>
    </font>
    <font>
      <sz val="10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0"/>
      <name val="Arial"/>
      <family val="2"/>
      <charset val="238"/>
    </font>
    <font>
      <sz val="11"/>
      <name val="Calibri"/>
      <family val="2"/>
      <charset val="238"/>
    </font>
    <font>
      <sz val="10"/>
      <color indexed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color indexed="10"/>
      <name val="Arial"/>
      <family val="2"/>
      <charset val="238"/>
    </font>
    <font>
      <sz val="9"/>
      <name val="Arial CE"/>
      <charset val="238"/>
    </font>
    <font>
      <sz val="10"/>
      <name val="Arial CE"/>
      <charset val="238"/>
    </font>
    <font>
      <sz val="10"/>
      <name val="HRHelvetica"/>
      <charset val="238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  <charset val="238"/>
    </font>
    <font>
      <sz val="10"/>
      <name val="Arial CE"/>
      <family val="2"/>
      <charset val="238"/>
    </font>
    <font>
      <sz val="10"/>
      <name val="Calibri"/>
      <family val="2"/>
      <charset val="238"/>
    </font>
    <font>
      <sz val="12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2"/>
      <name val="Arial"/>
      <family val="2"/>
      <charset val="238"/>
    </font>
    <font>
      <b/>
      <sz val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/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/>
      <right style="hair">
        <color indexed="8"/>
      </right>
      <top/>
      <bottom style="hair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54">
    <xf numFmtId="0" fontId="0" fillId="0" borderId="0"/>
    <xf numFmtId="0" fontId="10" fillId="0" borderId="0">
      <alignment horizontal="left" vertical="top"/>
    </xf>
    <xf numFmtId="0" fontId="10" fillId="0" borderId="0">
      <alignment horizontal="left" vertical="top"/>
    </xf>
    <xf numFmtId="0" fontId="10" fillId="0" borderId="0">
      <alignment horizontal="left" vertical="top"/>
    </xf>
    <xf numFmtId="0" fontId="10" fillId="0" borderId="0">
      <alignment horizontal="left" vertical="top"/>
    </xf>
    <xf numFmtId="0" fontId="10" fillId="0" borderId="0">
      <alignment horizontal="left" vertical="top"/>
    </xf>
    <xf numFmtId="0" fontId="10" fillId="0" borderId="0">
      <alignment horizontal="left" vertical="top"/>
    </xf>
    <xf numFmtId="0" fontId="13" fillId="0" borderId="0"/>
    <xf numFmtId="0" fontId="10" fillId="0" borderId="0">
      <alignment horizontal="left" vertical="top"/>
    </xf>
    <xf numFmtId="0" fontId="10" fillId="0" borderId="0">
      <alignment horizontal="left" vertical="top"/>
    </xf>
    <xf numFmtId="0" fontId="10" fillId="0" borderId="0">
      <alignment horizontal="left" vertical="top"/>
    </xf>
    <xf numFmtId="0" fontId="10" fillId="0" borderId="0">
      <alignment horizontal="left" vertical="top"/>
    </xf>
    <xf numFmtId="0" fontId="10" fillId="0" borderId="0">
      <alignment horizontal="left" vertical="top"/>
    </xf>
    <xf numFmtId="0" fontId="10" fillId="0" borderId="0">
      <alignment horizontal="left" vertical="top"/>
    </xf>
    <xf numFmtId="0" fontId="10" fillId="0" borderId="0">
      <alignment horizontal="left" vertical="top"/>
    </xf>
    <xf numFmtId="0" fontId="10" fillId="0" borderId="0">
      <alignment horizontal="left" vertical="top"/>
    </xf>
    <xf numFmtId="0" fontId="10" fillId="0" borderId="0">
      <alignment horizontal="left" vertical="top"/>
    </xf>
    <xf numFmtId="0" fontId="10" fillId="0" borderId="0">
      <alignment horizontal="left" vertical="top"/>
    </xf>
    <xf numFmtId="0" fontId="11" fillId="0" borderId="0"/>
    <xf numFmtId="0" fontId="10" fillId="0" borderId="0">
      <alignment horizontal="left"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>
      <alignment horizontal="left"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>
      <alignment horizontal="left" vertical="top"/>
    </xf>
    <xf numFmtId="0" fontId="1" fillId="0" borderId="0"/>
    <xf numFmtId="0" fontId="11" fillId="0" borderId="0"/>
    <xf numFmtId="0" fontId="11" fillId="0" borderId="0"/>
    <xf numFmtId="0" fontId="13" fillId="0" borderId="0"/>
    <xf numFmtId="0" fontId="1" fillId="0" borderId="0"/>
    <xf numFmtId="0" fontId="10" fillId="0" borderId="0">
      <alignment horizontal="left" vertical="top"/>
    </xf>
    <xf numFmtId="0" fontId="10" fillId="0" borderId="0">
      <alignment horizontal="left" vertical="top"/>
    </xf>
    <xf numFmtId="0" fontId="10" fillId="0" borderId="0">
      <alignment horizontal="left" vertical="top"/>
    </xf>
    <xf numFmtId="0" fontId="10" fillId="0" borderId="0">
      <alignment horizontal="left" vertical="top"/>
    </xf>
    <xf numFmtId="0" fontId="10" fillId="0" borderId="0">
      <alignment horizontal="left" vertical="top"/>
    </xf>
    <xf numFmtId="0" fontId="1" fillId="0" borderId="0"/>
    <xf numFmtId="0" fontId="12" fillId="0" borderId="0"/>
    <xf numFmtId="0" fontId="1" fillId="0" borderId="0"/>
    <xf numFmtId="43" fontId="14" fillId="0" borderId="0" applyFont="0" applyFill="0" applyBorder="0" applyAlignment="0" applyProtection="0"/>
  </cellStyleXfs>
  <cellXfs count="181">
    <xf numFmtId="0" fontId="0" fillId="0" borderId="0" xfId="0"/>
    <xf numFmtId="0" fontId="2" fillId="0" borderId="0" xfId="0" applyFont="1" applyAlignment="1">
      <alignment horizontal="right" vertical="top"/>
    </xf>
    <xf numFmtId="0" fontId="2" fillId="0" borderId="0" xfId="0" applyFont="1"/>
    <xf numFmtId="49" fontId="3" fillId="0" borderId="0" xfId="0" applyNumberFormat="1" applyFont="1"/>
    <xf numFmtId="0" fontId="3" fillId="0" borderId="0" xfId="0" applyFont="1" applyAlignment="1">
      <alignment horizontal="right"/>
    </xf>
    <xf numFmtId="4" fontId="3" fillId="0" borderId="0" xfId="0" applyNumberFormat="1" applyFont="1"/>
    <xf numFmtId="0" fontId="1" fillId="0" borderId="0" xfId="0" applyFont="1"/>
    <xf numFmtId="0" fontId="4" fillId="0" borderId="1" xfId="9" applyFont="1" applyBorder="1" applyAlignment="1">
      <alignment horizontal="right" vertical="top"/>
    </xf>
    <xf numFmtId="0" fontId="4" fillId="0" borderId="2" xfId="9" applyFont="1" applyBorder="1">
      <alignment horizontal="left" vertical="top"/>
    </xf>
    <xf numFmtId="49" fontId="4" fillId="0" borderId="2" xfId="9" applyNumberFormat="1" applyFont="1" applyBorder="1">
      <alignment horizontal="left" vertical="top"/>
    </xf>
    <xf numFmtId="0" fontId="1" fillId="0" borderId="2" xfId="9" applyFont="1" applyBorder="1" applyAlignment="1">
      <alignment horizontal="right"/>
    </xf>
    <xf numFmtId="4" fontId="1" fillId="0" borderId="2" xfId="0" applyNumberFormat="1" applyFont="1" applyBorder="1"/>
    <xf numFmtId="0" fontId="4" fillId="0" borderId="0" xfId="9" applyFont="1" applyAlignment="1">
      <alignment horizontal="right" vertical="top"/>
    </xf>
    <xf numFmtId="0" fontId="4" fillId="0" borderId="0" xfId="9" applyFont="1">
      <alignment horizontal="left" vertical="top"/>
    </xf>
    <xf numFmtId="49" fontId="4" fillId="0" borderId="0" xfId="9" applyNumberFormat="1" applyFont="1">
      <alignment horizontal="left" vertical="top"/>
    </xf>
    <xf numFmtId="0" fontId="1" fillId="0" borderId="0" xfId="9" applyFont="1" applyAlignment="1">
      <alignment horizontal="right"/>
    </xf>
    <xf numFmtId="4" fontId="1" fillId="0" borderId="0" xfId="0" applyNumberFormat="1" applyFont="1"/>
    <xf numFmtId="0" fontId="4" fillId="0" borderId="0" xfId="39" applyFont="1">
      <alignment horizontal="left" vertical="top"/>
    </xf>
    <xf numFmtId="4" fontId="1" fillId="0" borderId="0" xfId="0" applyNumberFormat="1" applyFont="1" applyAlignment="1">
      <alignment horizontal="right"/>
    </xf>
    <xf numFmtId="49" fontId="1" fillId="0" borderId="0" xfId="0" applyNumberFormat="1" applyFont="1" applyAlignment="1">
      <alignment horizontal="left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right"/>
    </xf>
    <xf numFmtId="0" fontId="1" fillId="0" borderId="0" xfId="0" applyFont="1" applyAlignment="1">
      <alignment horizontal="right" vertical="top"/>
    </xf>
    <xf numFmtId="49" fontId="1" fillId="0" borderId="0" xfId="9" applyNumberFormat="1" applyFont="1" applyAlignment="1">
      <alignment horizontal="justify" wrapText="1"/>
    </xf>
    <xf numFmtId="0" fontId="1" fillId="0" borderId="0" xfId="9" applyFont="1" applyAlignment="1">
      <alignment horizontal="right" wrapText="1"/>
    </xf>
    <xf numFmtId="0" fontId="3" fillId="0" borderId="0" xfId="0" applyFont="1"/>
    <xf numFmtId="49" fontId="4" fillId="0" borderId="0" xfId="9" applyNumberFormat="1" applyFont="1" applyAlignment="1">
      <alignment horizontal="left" wrapText="1"/>
    </xf>
    <xf numFmtId="4" fontId="4" fillId="0" borderId="0" xfId="0" applyNumberFormat="1" applyFont="1"/>
    <xf numFmtId="49" fontId="4" fillId="0" borderId="4" xfId="9" applyNumberFormat="1" applyFont="1" applyBorder="1" applyAlignment="1">
      <alignment horizontal="left" wrapText="1"/>
    </xf>
    <xf numFmtId="4" fontId="4" fillId="0" borderId="4" xfId="0" applyNumberFormat="1" applyFont="1" applyBorder="1"/>
    <xf numFmtId="49" fontId="2" fillId="0" borderId="0" xfId="9" applyNumberFormat="1" applyFont="1" applyAlignment="1">
      <alignment horizontal="right" vertical="top"/>
    </xf>
    <xf numFmtId="49" fontId="2" fillId="0" borderId="0" xfId="9" applyNumberFormat="1" applyFont="1">
      <alignment horizontal="left" vertical="top"/>
    </xf>
    <xf numFmtId="0" fontId="3" fillId="0" borderId="0" xfId="0" applyFont="1" applyAlignment="1">
      <alignment vertical="top" wrapText="1"/>
    </xf>
    <xf numFmtId="0" fontId="6" fillId="0" borderId="0" xfId="0" applyFont="1"/>
    <xf numFmtId="49" fontId="4" fillId="0" borderId="1" xfId="0" applyNumberFormat="1" applyFont="1" applyBorder="1" applyAlignment="1">
      <alignment horizontal="right" vertical="top" wrapText="1"/>
    </xf>
    <xf numFmtId="49" fontId="4" fillId="0" borderId="2" xfId="0" applyNumberFormat="1" applyFont="1" applyBorder="1" applyAlignment="1">
      <alignment horizontal="justify" vertical="top" wrapText="1"/>
    </xf>
    <xf numFmtId="0" fontId="4" fillId="0" borderId="2" xfId="0" applyFont="1" applyBorder="1" applyAlignment="1">
      <alignment horizontal="justify" vertical="top" wrapText="1"/>
    </xf>
    <xf numFmtId="4" fontId="1" fillId="0" borderId="2" xfId="0" applyNumberFormat="1" applyFont="1" applyBorder="1" applyAlignment="1">
      <alignment horizontal="right" vertical="top" wrapText="1"/>
    </xf>
    <xf numFmtId="0" fontId="1" fillId="0" borderId="2" xfId="0" applyFont="1" applyBorder="1" applyAlignment="1">
      <alignment horizontal="left" vertical="top" wrapText="1"/>
    </xf>
    <xf numFmtId="49" fontId="4" fillId="0" borderId="0" xfId="0" applyNumberFormat="1" applyFont="1" applyAlignment="1">
      <alignment horizontal="right" vertical="top" wrapText="1"/>
    </xf>
    <xf numFmtId="49" fontId="4" fillId="0" borderId="0" xfId="0" applyNumberFormat="1" applyFont="1" applyAlignment="1">
      <alignment horizontal="justify" vertical="top" wrapText="1"/>
    </xf>
    <xf numFmtId="0" fontId="4" fillId="0" borderId="0" xfId="0" applyFont="1" applyAlignment="1">
      <alignment horizontal="justify" vertical="top" wrapText="1"/>
    </xf>
    <xf numFmtId="4" fontId="1" fillId="0" borderId="0" xfId="0" applyNumberFormat="1" applyFont="1" applyAlignment="1">
      <alignment horizontal="right" vertical="top" wrapText="1"/>
    </xf>
    <xf numFmtId="0" fontId="1" fillId="0" borderId="0" xfId="0" applyFont="1" applyAlignment="1">
      <alignment horizontal="left" vertical="top" wrapText="1"/>
    </xf>
    <xf numFmtId="0" fontId="4" fillId="0" borderId="0" xfId="0" applyFont="1" applyAlignment="1">
      <alignment horizontal="left" vertical="top"/>
    </xf>
    <xf numFmtId="0" fontId="4" fillId="0" borderId="0" xfId="0" applyFont="1" applyAlignment="1">
      <alignment horizontal="left" vertical="top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top"/>
    </xf>
    <xf numFmtId="0" fontId="1" fillId="0" borderId="0" xfId="0" applyFont="1" applyAlignment="1">
      <alignment horizontal="left" vertical="top"/>
    </xf>
    <xf numFmtId="0" fontId="1" fillId="0" borderId="0" xfId="0" applyFont="1" applyAlignment="1">
      <alignment horizontal="left"/>
    </xf>
    <xf numFmtId="0" fontId="3" fillId="0" borderId="0" xfId="0" applyFont="1" applyAlignment="1">
      <alignment vertical="top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left"/>
    </xf>
    <xf numFmtId="164" fontId="3" fillId="0" borderId="0" xfId="0" applyNumberFormat="1" applyFont="1" applyAlignment="1">
      <alignment horizontal="right"/>
    </xf>
    <xf numFmtId="0" fontId="1" fillId="0" borderId="0" xfId="0" applyFont="1" applyAlignment="1">
      <alignment horizontal="justify" vertical="top" wrapText="1"/>
    </xf>
    <xf numFmtId="49" fontId="4" fillId="0" borderId="6" xfId="0" applyNumberFormat="1" applyFont="1" applyBorder="1" applyAlignment="1">
      <alignment horizontal="right" wrapText="1"/>
    </xf>
    <xf numFmtId="49" fontId="4" fillId="0" borderId="7" xfId="0" applyNumberFormat="1" applyFont="1" applyBorder="1" applyAlignment="1">
      <alignment horizontal="justify" wrapText="1"/>
    </xf>
    <xf numFmtId="0" fontId="4" fillId="0" borderId="7" xfId="0" applyFont="1" applyBorder="1" applyAlignment="1">
      <alignment horizontal="left" vertical="top" wrapText="1"/>
    </xf>
    <xf numFmtId="4" fontId="4" fillId="0" borderId="7" xfId="0" applyNumberFormat="1" applyFont="1" applyBorder="1" applyAlignment="1">
      <alignment horizontal="right" wrapText="1"/>
    </xf>
    <xf numFmtId="0" fontId="4" fillId="0" borderId="7" xfId="0" applyFont="1" applyBorder="1" applyAlignment="1">
      <alignment horizontal="left" wrapText="1"/>
    </xf>
    <xf numFmtId="4" fontId="1" fillId="0" borderId="0" xfId="0" applyNumberFormat="1" applyFont="1" applyAlignment="1">
      <alignment horizontal="right" wrapText="1"/>
    </xf>
    <xf numFmtId="0" fontId="1" fillId="0" borderId="0" xfId="0" applyFont="1" applyAlignment="1">
      <alignment horizontal="left" wrapText="1"/>
    </xf>
    <xf numFmtId="49" fontId="4" fillId="0" borderId="0" xfId="0" applyNumberFormat="1" applyFont="1" applyAlignment="1">
      <alignment horizontal="right" wrapText="1"/>
    </xf>
    <xf numFmtId="49" fontId="4" fillId="0" borderId="0" xfId="0" applyNumberFormat="1" applyFont="1" applyAlignment="1">
      <alignment horizontal="justify" wrapText="1"/>
    </xf>
    <xf numFmtId="4" fontId="4" fillId="0" borderId="0" xfId="0" applyNumberFormat="1" applyFont="1" applyAlignment="1">
      <alignment horizontal="right" wrapText="1"/>
    </xf>
    <xf numFmtId="0" fontId="4" fillId="0" borderId="0" xfId="0" applyFont="1" applyAlignment="1">
      <alignment horizontal="left" wrapText="1"/>
    </xf>
    <xf numFmtId="0" fontId="6" fillId="0" borderId="0" xfId="0" applyFont="1" applyAlignment="1">
      <alignment horizontal="left" vertical="top"/>
    </xf>
    <xf numFmtId="165" fontId="6" fillId="0" borderId="0" xfId="0" applyNumberFormat="1" applyFont="1" applyAlignment="1">
      <alignment horizontal="right"/>
    </xf>
    <xf numFmtId="4" fontId="6" fillId="0" borderId="0" xfId="0" applyNumberFormat="1" applyFont="1" applyAlignment="1">
      <alignment horizontal="right"/>
    </xf>
    <xf numFmtId="0" fontId="7" fillId="0" borderId="0" xfId="0" applyFont="1"/>
    <xf numFmtId="165" fontId="7" fillId="0" borderId="0" xfId="0" applyNumberFormat="1" applyFont="1" applyAlignment="1">
      <alignment horizontal="right"/>
    </xf>
    <xf numFmtId="4" fontId="7" fillId="0" borderId="0" xfId="0" applyNumberFormat="1" applyFont="1" applyAlignment="1">
      <alignment horizontal="right"/>
    </xf>
    <xf numFmtId="0" fontId="8" fillId="0" borderId="9" xfId="0" applyFont="1" applyBorder="1" applyAlignment="1">
      <alignment horizontal="left" vertical="top"/>
    </xf>
    <xf numFmtId="0" fontId="7" fillId="0" borderId="11" xfId="0" applyFont="1" applyBorder="1"/>
    <xf numFmtId="0" fontId="7" fillId="0" borderId="0" xfId="0" applyFont="1" applyAlignment="1">
      <alignment vertical="center"/>
    </xf>
    <xf numFmtId="165" fontId="7" fillId="0" borderId="12" xfId="0" applyNumberFormat="1" applyFont="1" applyBorder="1" applyAlignment="1">
      <alignment horizontal="right"/>
    </xf>
    <xf numFmtId="4" fontId="7" fillId="0" borderId="12" xfId="0" applyNumberFormat="1" applyFont="1" applyBorder="1" applyAlignment="1">
      <alignment horizontal="right"/>
    </xf>
    <xf numFmtId="0" fontId="6" fillId="0" borderId="13" xfId="0" applyFont="1" applyBorder="1"/>
    <xf numFmtId="0" fontId="8" fillId="0" borderId="0" xfId="0" applyFont="1"/>
    <xf numFmtId="0" fontId="9" fillId="0" borderId="0" xfId="0" applyFont="1"/>
    <xf numFmtId="0" fontId="7" fillId="0" borderId="6" xfId="0" applyFont="1" applyBorder="1"/>
    <xf numFmtId="0" fontId="8" fillId="0" borderId="7" xfId="0" applyFont="1" applyBorder="1"/>
    <xf numFmtId="165" fontId="7" fillId="0" borderId="7" xfId="0" applyNumberFormat="1" applyFont="1" applyBorder="1" applyAlignment="1">
      <alignment horizontal="right"/>
    </xf>
    <xf numFmtId="0" fontId="9" fillId="0" borderId="8" xfId="0" applyFont="1" applyBorder="1"/>
    <xf numFmtId="0" fontId="7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4" fontId="8" fillId="0" borderId="0" xfId="0" applyNumberFormat="1" applyFont="1" applyAlignment="1">
      <alignment horizontal="right"/>
    </xf>
    <xf numFmtId="4" fontId="9" fillId="0" borderId="0" xfId="0" applyNumberFormat="1" applyFont="1" applyAlignment="1">
      <alignment horizontal="left"/>
    </xf>
    <xf numFmtId="4" fontId="6" fillId="0" borderId="0" xfId="0" applyNumberFormat="1" applyFont="1" applyAlignment="1">
      <alignment horizontal="left"/>
    </xf>
    <xf numFmtId="0" fontId="1" fillId="0" borderId="0" xfId="0" applyFont="1" applyAlignment="1">
      <alignment horizontal="center"/>
    </xf>
    <xf numFmtId="49" fontId="15" fillId="0" borderId="0" xfId="0" applyNumberFormat="1" applyFont="1" applyAlignment="1">
      <alignment horizontal="center" vertical="top"/>
    </xf>
    <xf numFmtId="166" fontId="7" fillId="0" borderId="0" xfId="0" applyNumberFormat="1" applyFont="1" applyAlignment="1">
      <alignment horizontal="right"/>
    </xf>
    <xf numFmtId="0" fontId="17" fillId="0" borderId="0" xfId="0" applyFont="1"/>
    <xf numFmtId="0" fontId="18" fillId="0" borderId="0" xfId="0" applyFont="1" applyAlignment="1">
      <alignment horizontal="left" wrapText="1"/>
    </xf>
    <xf numFmtId="4" fontId="19" fillId="0" borderId="0" xfId="0" applyNumberFormat="1" applyFont="1"/>
    <xf numFmtId="43" fontId="17" fillId="0" borderId="0" xfId="53" applyFont="1" applyFill="1" applyBorder="1"/>
    <xf numFmtId="2" fontId="18" fillId="0" borderId="0" xfId="0" applyNumberFormat="1" applyFont="1"/>
    <xf numFmtId="2" fontId="20" fillId="0" borderId="0" xfId="0" applyNumberFormat="1" applyFont="1"/>
    <xf numFmtId="0" fontId="21" fillId="0" borderId="0" xfId="0" applyFont="1"/>
    <xf numFmtId="4" fontId="21" fillId="0" borderId="0" xfId="0" applyNumberFormat="1" applyFont="1"/>
    <xf numFmtId="43" fontId="21" fillId="0" borderId="0" xfId="53" applyFont="1" applyFill="1" applyBorder="1"/>
    <xf numFmtId="0" fontId="21" fillId="0" borderId="0" xfId="0" applyFont="1" applyAlignment="1">
      <alignment vertical="top"/>
    </xf>
    <xf numFmtId="0" fontId="21" fillId="0" borderId="0" xfId="0" applyFont="1" applyAlignment="1">
      <alignment horizontal="left" wrapText="1"/>
    </xf>
    <xf numFmtId="2" fontId="19" fillId="0" borderId="0" xfId="0" applyNumberFormat="1" applyFont="1"/>
    <xf numFmtId="2" fontId="21" fillId="0" borderId="0" xfId="0" applyNumberFormat="1" applyFont="1"/>
    <xf numFmtId="0" fontId="22" fillId="0" borderId="0" xfId="0" applyFont="1" applyAlignment="1">
      <alignment horizontal="left" wrapText="1"/>
    </xf>
    <xf numFmtId="2" fontId="22" fillId="0" borderId="0" xfId="0" applyNumberFormat="1" applyFont="1"/>
    <xf numFmtId="0" fontId="18" fillId="0" borderId="0" xfId="0" applyFont="1" applyAlignment="1">
      <alignment vertical="top"/>
    </xf>
    <xf numFmtId="0" fontId="17" fillId="0" borderId="0" xfId="0" applyFont="1" applyAlignment="1">
      <alignment vertical="top"/>
    </xf>
    <xf numFmtId="4" fontId="20" fillId="0" borderId="0" xfId="0" applyNumberFormat="1" applyFont="1"/>
    <xf numFmtId="4" fontId="17" fillId="0" borderId="0" xfId="0" applyNumberFormat="1" applyFont="1"/>
    <xf numFmtId="43" fontId="24" fillId="0" borderId="0" xfId="53" applyFont="1" applyFill="1" applyBorder="1"/>
    <xf numFmtId="0" fontId="24" fillId="0" borderId="0" xfId="0" applyFont="1"/>
    <xf numFmtId="0" fontId="4" fillId="0" borderId="0" xfId="0" applyFont="1" applyAlignment="1">
      <alignment horizontal="center"/>
    </xf>
    <xf numFmtId="2" fontId="25" fillId="0" borderId="0" xfId="0" applyNumberFormat="1" applyFont="1" applyAlignment="1">
      <alignment horizontal="right"/>
    </xf>
    <xf numFmtId="4" fontId="26" fillId="0" borderId="0" xfId="0" applyNumberFormat="1" applyFont="1"/>
    <xf numFmtId="0" fontId="26" fillId="0" borderId="0" xfId="0" applyFont="1" applyAlignment="1">
      <alignment horizontal="right"/>
    </xf>
    <xf numFmtId="0" fontId="4" fillId="0" borderId="0" xfId="0" applyFont="1" applyAlignment="1">
      <alignment horizontal="right" vertical="top"/>
    </xf>
    <xf numFmtId="0" fontId="4" fillId="0" borderId="0" xfId="0" applyFont="1"/>
    <xf numFmtId="49" fontId="1" fillId="0" borderId="0" xfId="0" applyNumberFormat="1" applyFont="1"/>
    <xf numFmtId="0" fontId="4" fillId="0" borderId="0" xfId="39" applyFont="1" applyAlignment="1">
      <alignment horizontal="right" vertical="top"/>
    </xf>
    <xf numFmtId="49" fontId="4" fillId="0" borderId="0" xfId="39" applyNumberFormat="1" applyFont="1" applyAlignment="1">
      <alignment horizontal="left" vertical="top" wrapText="1"/>
    </xf>
    <xf numFmtId="0" fontId="1" fillId="0" borderId="0" xfId="39" applyFont="1" applyAlignment="1">
      <alignment horizontal="right"/>
    </xf>
    <xf numFmtId="0" fontId="4" fillId="0" borderId="0" xfId="9" applyFont="1" applyAlignment="1">
      <alignment horizontal="justify" vertical="top"/>
    </xf>
    <xf numFmtId="0" fontId="1" fillId="0" borderId="0" xfId="0" applyFont="1" applyAlignment="1">
      <alignment horizontal="justify"/>
    </xf>
    <xf numFmtId="49" fontId="4" fillId="0" borderId="0" xfId="9" applyNumberFormat="1" applyFont="1" applyAlignment="1">
      <alignment horizontal="right" vertical="top"/>
    </xf>
    <xf numFmtId="49" fontId="1" fillId="0" borderId="0" xfId="9" applyNumberFormat="1" applyFont="1" applyAlignment="1">
      <alignment horizontal="left" wrapText="1"/>
    </xf>
    <xf numFmtId="49" fontId="1" fillId="0" borderId="0" xfId="0" applyNumberFormat="1" applyFont="1" applyAlignment="1">
      <alignment horizontal="right"/>
    </xf>
    <xf numFmtId="0" fontId="5" fillId="0" borderId="0" xfId="0" applyFont="1"/>
    <xf numFmtId="49" fontId="4" fillId="0" borderId="14" xfId="0" applyNumberFormat="1" applyFont="1" applyBorder="1" applyAlignment="1">
      <alignment horizontal="right" wrapText="1"/>
    </xf>
    <xf numFmtId="49" fontId="4" fillId="0" borderId="15" xfId="0" applyNumberFormat="1" applyFont="1" applyBorder="1" applyAlignment="1">
      <alignment horizontal="justify" wrapText="1"/>
    </xf>
    <xf numFmtId="0" fontId="4" fillId="0" borderId="15" xfId="0" applyFont="1" applyBorder="1" applyAlignment="1">
      <alignment horizontal="left" vertical="top" wrapText="1"/>
    </xf>
    <xf numFmtId="4" fontId="4" fillId="0" borderId="15" xfId="0" applyNumberFormat="1" applyFont="1" applyBorder="1" applyAlignment="1">
      <alignment horizontal="right" wrapText="1"/>
    </xf>
    <xf numFmtId="0" fontId="4" fillId="0" borderId="15" xfId="0" applyFont="1" applyBorder="1" applyAlignment="1">
      <alignment horizontal="left" wrapText="1"/>
    </xf>
    <xf numFmtId="0" fontId="1" fillId="0" borderId="0" xfId="0" applyFont="1" applyAlignment="1">
      <alignment vertical="top" wrapText="1"/>
    </xf>
    <xf numFmtId="49" fontId="1" fillId="0" borderId="0" xfId="0" applyNumberFormat="1" applyFont="1" applyAlignment="1">
      <alignment horizontal="left" vertical="top"/>
    </xf>
    <xf numFmtId="164" fontId="1" fillId="0" borderId="0" xfId="0" applyNumberFormat="1" applyFont="1" applyAlignment="1">
      <alignment horizontal="right" vertical="top"/>
    </xf>
    <xf numFmtId="4" fontId="1" fillId="0" borderId="0" xfId="0" applyNumberFormat="1" applyFont="1" applyAlignment="1">
      <alignment horizontal="center" vertical="top" wrapText="1"/>
    </xf>
    <xf numFmtId="4" fontId="1" fillId="0" borderId="3" xfId="0" applyNumberFormat="1" applyFont="1" applyBorder="1"/>
    <xf numFmtId="4" fontId="1" fillId="0" borderId="0" xfId="9" applyNumberFormat="1" applyFont="1" applyAlignment="1">
      <alignment horizontal="left" wrapText="1"/>
    </xf>
    <xf numFmtId="4" fontId="4" fillId="0" borderId="5" xfId="0" applyNumberFormat="1" applyFont="1" applyBorder="1" applyAlignment="1">
      <alignment vertical="center"/>
    </xf>
    <xf numFmtId="4" fontId="1" fillId="0" borderId="3" xfId="0" applyNumberFormat="1" applyFont="1" applyBorder="1" applyAlignment="1">
      <alignment horizontal="justify" vertical="top" wrapText="1"/>
    </xf>
    <xf numFmtId="4" fontId="1" fillId="0" borderId="0" xfId="0" applyNumberFormat="1" applyFont="1" applyAlignment="1">
      <alignment horizontal="justify" vertical="top" wrapText="1"/>
    </xf>
    <xf numFmtId="4" fontId="4" fillId="0" borderId="0" xfId="0" applyNumberFormat="1" applyFont="1" applyAlignment="1">
      <alignment wrapText="1"/>
    </xf>
    <xf numFmtId="4" fontId="4" fillId="0" borderId="16" xfId="0" applyNumberFormat="1" applyFont="1" applyBorder="1" applyAlignment="1">
      <alignment vertical="center"/>
    </xf>
    <xf numFmtId="4" fontId="3" fillId="0" borderId="0" xfId="0" applyNumberFormat="1" applyFont="1" applyAlignment="1">
      <alignment horizontal="right"/>
    </xf>
    <xf numFmtId="4" fontId="1" fillId="0" borderId="0" xfId="0" applyNumberFormat="1" applyFont="1" applyAlignment="1">
      <alignment horizontal="left" vertical="top" wrapText="1"/>
    </xf>
    <xf numFmtId="4" fontId="4" fillId="0" borderId="8" xfId="0" applyNumberFormat="1" applyFont="1" applyBorder="1" applyAlignment="1">
      <alignment wrapText="1"/>
    </xf>
    <xf numFmtId="4" fontId="1" fillId="0" borderId="2" xfId="0" applyNumberFormat="1" applyFont="1" applyBorder="1" applyAlignment="1">
      <alignment horizontal="left" vertical="top" wrapText="1"/>
    </xf>
    <xf numFmtId="4" fontId="1" fillId="0" borderId="7" xfId="0" applyNumberFormat="1" applyFont="1" applyBorder="1" applyAlignment="1">
      <alignment horizontal="left" wrapText="1"/>
    </xf>
    <xf numFmtId="4" fontId="1" fillId="0" borderId="0" xfId="0" applyNumberFormat="1" applyFont="1" applyAlignment="1">
      <alignment horizontal="left" wrapText="1"/>
    </xf>
    <xf numFmtId="4" fontId="1" fillId="0" borderId="15" xfId="0" applyNumberFormat="1" applyFont="1" applyBorder="1" applyAlignment="1">
      <alignment horizontal="left" wrapText="1"/>
    </xf>
    <xf numFmtId="167" fontId="1" fillId="0" borderId="0" xfId="0" applyNumberFormat="1" applyFont="1" applyAlignment="1">
      <alignment horizontal="right"/>
    </xf>
    <xf numFmtId="166" fontId="8" fillId="0" borderId="0" xfId="0" applyNumberFormat="1" applyFont="1" applyAlignment="1">
      <alignment horizontal="right"/>
    </xf>
    <xf numFmtId="167" fontId="1" fillId="0" borderId="17" xfId="0" applyNumberFormat="1" applyFont="1" applyBorder="1" applyAlignment="1">
      <alignment horizontal="right"/>
    </xf>
    <xf numFmtId="0" fontId="8" fillId="0" borderId="0" xfId="0" applyFont="1" applyAlignment="1">
      <alignment horizontal="right"/>
    </xf>
    <xf numFmtId="0" fontId="7" fillId="0" borderId="17" xfId="0" applyFont="1" applyBorder="1" applyAlignment="1">
      <alignment horizontal="right"/>
    </xf>
    <xf numFmtId="0" fontId="4" fillId="0" borderId="0" xfId="0" applyFont="1" applyAlignment="1">
      <alignment horizontal="right"/>
    </xf>
    <xf numFmtId="165" fontId="1" fillId="0" borderId="0" xfId="0" applyNumberFormat="1" applyFont="1" applyAlignment="1">
      <alignment horizontal="right"/>
    </xf>
    <xf numFmtId="166" fontId="1" fillId="0" borderId="18" xfId="0" applyNumberFormat="1" applyFont="1" applyBorder="1" applyAlignment="1">
      <alignment horizontal="right"/>
    </xf>
    <xf numFmtId="166" fontId="4" fillId="0" borderId="0" xfId="0" applyNumberFormat="1" applyFont="1" applyAlignment="1">
      <alignment horizontal="right"/>
    </xf>
    <xf numFmtId="0" fontId="18" fillId="0" borderId="0" xfId="0" applyFont="1" applyAlignment="1">
      <alignment horizontal="left" wrapText="1"/>
    </xf>
    <xf numFmtId="0" fontId="23" fillId="0" borderId="0" xfId="0" quotePrefix="1" applyFont="1" applyAlignment="1">
      <alignment horizontal="center"/>
    </xf>
    <xf numFmtId="0" fontId="18" fillId="0" borderId="0" xfId="0" applyFont="1" applyAlignment="1">
      <alignment horizontal="center" vertical="top"/>
    </xf>
    <xf numFmtId="0" fontId="17" fillId="0" borderId="0" xfId="0" applyFont="1" applyAlignment="1">
      <alignment wrapText="1"/>
    </xf>
    <xf numFmtId="0" fontId="18" fillId="0" borderId="0" xfId="0" applyFont="1" applyAlignment="1">
      <alignment horizontal="left" vertical="top"/>
    </xf>
    <xf numFmtId="0" fontId="8" fillId="0" borderId="10" xfId="0" applyFont="1" applyBorder="1" applyAlignment="1">
      <alignment horizontal="left" vertical="top" wrapText="1"/>
    </xf>
    <xf numFmtId="0" fontId="8" fillId="0" borderId="10" xfId="0" applyFont="1" applyBorder="1" applyAlignment="1">
      <alignment horizontal="left" vertical="top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center" vertical="top"/>
    </xf>
    <xf numFmtId="0" fontId="4" fillId="0" borderId="0" xfId="0" applyFont="1" applyAlignment="1">
      <alignment horizontal="justify" vertical="top" wrapText="1"/>
    </xf>
    <xf numFmtId="0" fontId="1" fillId="0" borderId="0" xfId="0" applyFont="1" applyAlignment="1">
      <alignment horizontal="justify" vertical="top" wrapText="1"/>
    </xf>
    <xf numFmtId="0" fontId="4" fillId="0" borderId="0" xfId="9" applyFont="1" applyAlignment="1">
      <alignment horizontal="justify" vertical="top" wrapText="1"/>
    </xf>
    <xf numFmtId="0" fontId="1" fillId="0" borderId="0" xfId="9" applyFont="1" applyAlignment="1">
      <alignment horizontal="justify" vertical="top" wrapText="1"/>
    </xf>
    <xf numFmtId="0" fontId="4" fillId="0" borderId="7" xfId="0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49" fontId="4" fillId="0" borderId="4" xfId="9" applyNumberFormat="1" applyFont="1" applyBorder="1" applyAlignment="1">
      <alignment horizontal="left" wrapText="1"/>
    </xf>
    <xf numFmtId="49" fontId="4" fillId="0" borderId="4" xfId="9" applyNumberFormat="1" applyFont="1" applyBorder="1" applyAlignment="1">
      <alignment horizontal="center" vertical="center" wrapText="1"/>
    </xf>
    <xf numFmtId="0" fontId="4" fillId="0" borderId="0" xfId="9" applyFont="1" applyAlignment="1">
      <alignment horizontal="left" vertical="top" wrapText="1"/>
    </xf>
    <xf numFmtId="0" fontId="1" fillId="0" borderId="0" xfId="9" applyFont="1" applyAlignment="1">
      <alignment horizontal="left" vertical="top" wrapText="1"/>
    </xf>
  </cellXfs>
  <cellStyles count="54">
    <cellStyle name="Excel Built-in Normal" xfId="7" xr:uid="{00000000-0005-0000-0000-000037000000}"/>
    <cellStyle name="Normal 10" xfId="6" xr:uid="{00000000-0005-0000-0000-000036000000}"/>
    <cellStyle name="Normal 11" xfId="8" xr:uid="{00000000-0005-0000-0000-000038000000}"/>
    <cellStyle name="Normal 12" xfId="9" xr:uid="{00000000-0005-0000-0000-000039000000}"/>
    <cellStyle name="Normal 13" xfId="10" xr:uid="{00000000-0005-0000-0000-00003A000000}"/>
    <cellStyle name="Normal 14" xfId="11" xr:uid="{00000000-0005-0000-0000-00003B000000}"/>
    <cellStyle name="Normal 15" xfId="1" xr:uid="{00000000-0005-0000-0000-00001D000000}"/>
    <cellStyle name="Normal 16" xfId="12" xr:uid="{00000000-0005-0000-0000-00003C000000}"/>
    <cellStyle name="Normal 17" xfId="14" xr:uid="{00000000-0005-0000-0000-00003E000000}"/>
    <cellStyle name="Normal 18" xfId="17" xr:uid="{00000000-0005-0000-0000-000041000000}"/>
    <cellStyle name="Normal 19" xfId="4" xr:uid="{00000000-0005-0000-0000-000022000000}"/>
    <cellStyle name="Normal 2" xfId="5" xr:uid="{00000000-0005-0000-0000-000024000000}"/>
    <cellStyle name="Normal 20" xfId="2" xr:uid="{00000000-0005-0000-0000-00001E000000}"/>
    <cellStyle name="Normal 21" xfId="13" xr:uid="{00000000-0005-0000-0000-00003D000000}"/>
    <cellStyle name="Normal 22" xfId="15" xr:uid="{00000000-0005-0000-0000-00003F000000}"/>
    <cellStyle name="Normal 23" xfId="16" xr:uid="{00000000-0005-0000-0000-000040000000}"/>
    <cellStyle name="Normal 24" xfId="3" xr:uid="{00000000-0005-0000-0000-000021000000}"/>
    <cellStyle name="Normal 25" xfId="19" xr:uid="{00000000-0005-0000-0000-000043000000}"/>
    <cellStyle name="Normal 26" xfId="21" xr:uid="{00000000-0005-0000-0000-000045000000}"/>
    <cellStyle name="Normal 27" xfId="23" xr:uid="{00000000-0005-0000-0000-000047000000}"/>
    <cellStyle name="Normal 28" xfId="25" xr:uid="{00000000-0005-0000-0000-000049000000}"/>
    <cellStyle name="Normal 29" xfId="27" xr:uid="{00000000-0005-0000-0000-00004B000000}"/>
    <cellStyle name="Normal 3" xfId="28" xr:uid="{00000000-0005-0000-0000-00004C000000}"/>
    <cellStyle name="Normal 30" xfId="18" xr:uid="{00000000-0005-0000-0000-000042000000}"/>
    <cellStyle name="Normal 31" xfId="20" xr:uid="{00000000-0005-0000-0000-000044000000}"/>
    <cellStyle name="Normal 32" xfId="22" xr:uid="{00000000-0005-0000-0000-000046000000}"/>
    <cellStyle name="Normal 33" xfId="24" xr:uid="{00000000-0005-0000-0000-000048000000}"/>
    <cellStyle name="Normal 34" xfId="26" xr:uid="{00000000-0005-0000-0000-00004A000000}"/>
    <cellStyle name="Normal 35" xfId="30" xr:uid="{00000000-0005-0000-0000-00004E000000}"/>
    <cellStyle name="Normal 36" xfId="32" xr:uid="{00000000-0005-0000-0000-000050000000}"/>
    <cellStyle name="Normal 37" xfId="34" xr:uid="{00000000-0005-0000-0000-000052000000}"/>
    <cellStyle name="Normal 38" xfId="36" xr:uid="{00000000-0005-0000-0000-000054000000}"/>
    <cellStyle name="Normal 39" xfId="38" xr:uid="{00000000-0005-0000-0000-000056000000}"/>
    <cellStyle name="Normal 4" xfId="39" xr:uid="{00000000-0005-0000-0000-000057000000}"/>
    <cellStyle name="Normal 40" xfId="29" xr:uid="{00000000-0005-0000-0000-00004D000000}"/>
    <cellStyle name="Normal 41" xfId="31" xr:uid="{00000000-0005-0000-0000-00004F000000}"/>
    <cellStyle name="Normal 42" xfId="33" xr:uid="{00000000-0005-0000-0000-000051000000}"/>
    <cellStyle name="Normal 43" xfId="35" xr:uid="{00000000-0005-0000-0000-000053000000}"/>
    <cellStyle name="Normal 44" xfId="37" xr:uid="{00000000-0005-0000-0000-000055000000}"/>
    <cellStyle name="Normal 45" xfId="41" xr:uid="{00000000-0005-0000-0000-000059000000}"/>
    <cellStyle name="Normal 46" xfId="42" xr:uid="{00000000-0005-0000-0000-00005A000000}"/>
    <cellStyle name="Normal 47" xfId="43" xr:uid="{00000000-0005-0000-0000-00005B000000}"/>
    <cellStyle name="Normal 49" xfId="44" xr:uid="{00000000-0005-0000-0000-00005C000000}"/>
    <cellStyle name="Normal 5" xfId="45" xr:uid="{00000000-0005-0000-0000-00005D000000}"/>
    <cellStyle name="Normal 50" xfId="40" xr:uid="{00000000-0005-0000-0000-000058000000}"/>
    <cellStyle name="Normal 6" xfId="46" xr:uid="{00000000-0005-0000-0000-00005E000000}"/>
    <cellStyle name="Normal 7" xfId="47" xr:uid="{00000000-0005-0000-0000-00005F000000}"/>
    <cellStyle name="Normal 8" xfId="48" xr:uid="{00000000-0005-0000-0000-000060000000}"/>
    <cellStyle name="Normal 9" xfId="49" xr:uid="{00000000-0005-0000-0000-000061000000}"/>
    <cellStyle name="Normal_zem" xfId="50" xr:uid="{00000000-0005-0000-0000-000062000000}"/>
    <cellStyle name="Normalno" xfId="0" builtinId="0"/>
    <cellStyle name="Obično_tablica materijala 3" xfId="51" xr:uid="{00000000-0005-0000-0000-000063000000}"/>
    <cellStyle name="Style 1" xfId="52" xr:uid="{00000000-0005-0000-0000-000064000000}"/>
    <cellStyle name="Zarez" xfId="53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175577</xdr:colOff>
      <xdr:row>6</xdr:row>
      <xdr:rowOff>69532</xdr:rowOff>
    </xdr:from>
    <xdr:to>
      <xdr:col>2</xdr:col>
      <xdr:colOff>1086802</xdr:colOff>
      <xdr:row>6</xdr:row>
      <xdr:rowOff>1288732</xdr:rowOff>
    </xdr:to>
    <xdr:pic>
      <xdr:nvPicPr>
        <xdr:cNvPr id="2" name="Picture 1" descr="IMG_326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468630" y="1969135"/>
          <a:ext cx="1219200" cy="911225"/>
        </a:xfrm>
        <a:prstGeom prst="rect">
          <a:avLst/>
        </a:prstGeom>
      </xdr:spPr>
    </xdr:pic>
    <xdr:clientData/>
  </xdr:twoCellAnchor>
  <xdr:twoCellAnchor editAs="oneCell">
    <xdr:from>
      <xdr:col>2</xdr:col>
      <xdr:colOff>187325</xdr:colOff>
      <xdr:row>10</xdr:row>
      <xdr:rowOff>9525</xdr:rowOff>
    </xdr:from>
    <xdr:to>
      <xdr:col>2</xdr:col>
      <xdr:colOff>1097915</xdr:colOff>
      <xdr:row>10</xdr:row>
      <xdr:rowOff>1219835</xdr:rowOff>
    </xdr:to>
    <xdr:pic>
      <xdr:nvPicPr>
        <xdr:cNvPr id="3" name="Picture 2" descr="IMG_285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5400000">
          <a:off x="485140" y="4582160"/>
          <a:ext cx="1210310" cy="910590"/>
        </a:xfrm>
        <a:prstGeom prst="round2DiagRect">
          <a:avLst/>
        </a:prstGeom>
      </xdr:spPr>
    </xdr:pic>
    <xdr:clientData/>
  </xdr:twoCellAnchor>
  <xdr:twoCellAnchor editAs="oneCell">
    <xdr:from>
      <xdr:col>2</xdr:col>
      <xdr:colOff>92075</xdr:colOff>
      <xdr:row>14</xdr:row>
      <xdr:rowOff>41275</xdr:rowOff>
    </xdr:from>
    <xdr:to>
      <xdr:col>2</xdr:col>
      <xdr:colOff>993140</xdr:colOff>
      <xdr:row>14</xdr:row>
      <xdr:rowOff>1244600</xdr:rowOff>
    </xdr:to>
    <xdr:pic>
      <xdr:nvPicPr>
        <xdr:cNvPr id="6" name="Picture 5" descr="IMG_3261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388620" y="18353405"/>
          <a:ext cx="1203325" cy="90106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6C4EC3-BB8B-45EB-A0E8-DE8F5E988171}">
  <dimension ref="A1:T68"/>
  <sheetViews>
    <sheetView tabSelected="1" topLeftCell="A19" workbookViewId="0">
      <selection activeCell="I12" sqref="I12"/>
    </sheetView>
  </sheetViews>
  <sheetFormatPr defaultRowHeight="15"/>
  <cols>
    <col min="1" max="1" width="3.7109375" customWidth="1"/>
  </cols>
  <sheetData>
    <row r="1" spans="2:20" s="92" customFormat="1" ht="15.75" customHeight="1">
      <c r="B1" s="161" t="s">
        <v>59</v>
      </c>
      <c r="C1" s="161"/>
      <c r="D1" s="161"/>
      <c r="E1" s="161"/>
      <c r="F1" s="161"/>
      <c r="G1" s="161"/>
      <c r="H1" s="161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</row>
    <row r="2" spans="2:20" s="92" customFormat="1" ht="15.75">
      <c r="B2" s="165" t="s">
        <v>63</v>
      </c>
      <c r="C2" s="165"/>
      <c r="D2" s="165"/>
      <c r="E2" s="165"/>
      <c r="F2" s="165"/>
      <c r="G2" s="165"/>
      <c r="H2" s="16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</row>
    <row r="3" spans="2:20" s="92" customFormat="1" ht="15.75" customHeight="1">
      <c r="B3" s="161" t="s">
        <v>64</v>
      </c>
      <c r="C3" s="161"/>
      <c r="D3" s="161"/>
      <c r="E3" s="161"/>
      <c r="F3" s="161"/>
      <c r="G3" s="161"/>
      <c r="H3" s="161"/>
      <c r="I3" s="161"/>
      <c r="J3" s="161"/>
      <c r="K3" s="95"/>
      <c r="L3" s="95"/>
      <c r="M3" s="95"/>
      <c r="N3" s="95"/>
      <c r="O3" s="95"/>
      <c r="P3" s="95"/>
      <c r="Q3" s="95"/>
      <c r="R3" s="95"/>
      <c r="S3" s="95"/>
    </row>
    <row r="4" spans="2:20" s="98" customFormat="1" ht="15.75" customHeight="1">
      <c r="B4" s="161" t="s">
        <v>71</v>
      </c>
      <c r="C4" s="161"/>
      <c r="D4" s="161"/>
      <c r="E4" s="161"/>
      <c r="F4" s="161"/>
      <c r="G4" s="161"/>
      <c r="H4" s="161"/>
      <c r="I4" s="161"/>
      <c r="J4" s="161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2:20" s="98" customFormat="1" ht="12">
      <c r="B5" s="101"/>
      <c r="C5" s="102"/>
      <c r="D5" s="103"/>
      <c r="E5" s="104"/>
      <c r="F5" s="94"/>
      <c r="G5" s="94"/>
      <c r="H5" s="99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</row>
    <row r="6" spans="2:20" s="98" customFormat="1" ht="12">
      <c r="B6" s="101"/>
      <c r="C6" s="102"/>
      <c r="D6" s="103"/>
      <c r="E6" s="104"/>
      <c r="F6" s="94"/>
      <c r="G6" s="94"/>
      <c r="H6" s="99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</row>
    <row r="7" spans="2:20" s="98" customFormat="1" ht="12">
      <c r="B7" s="101"/>
      <c r="C7" s="102"/>
      <c r="D7" s="103"/>
      <c r="E7" s="104"/>
      <c r="F7" s="94"/>
      <c r="G7" s="94"/>
      <c r="H7" s="99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</row>
    <row r="8" spans="2:20" s="98" customFormat="1" ht="12">
      <c r="B8" s="101"/>
      <c r="C8" s="102"/>
      <c r="D8" s="103"/>
      <c r="E8" s="104"/>
      <c r="F8" s="94"/>
      <c r="G8" s="94"/>
      <c r="H8" s="99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</row>
    <row r="9" spans="2:20" s="98" customFormat="1" ht="12">
      <c r="B9" s="101"/>
      <c r="C9" s="102"/>
      <c r="D9" s="103"/>
      <c r="E9" s="104"/>
      <c r="F9" s="94"/>
      <c r="G9" s="94"/>
      <c r="H9" s="99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2:20" s="98" customFormat="1" ht="12">
      <c r="B10" s="101"/>
      <c r="C10" s="102"/>
      <c r="D10" s="103"/>
      <c r="E10" s="104"/>
      <c r="F10" s="94"/>
      <c r="G10" s="94"/>
      <c r="H10" s="99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</row>
    <row r="11" spans="2:20" s="98" customFormat="1" ht="12">
      <c r="B11" s="101"/>
      <c r="C11" s="102"/>
      <c r="D11" s="103"/>
      <c r="E11" s="104"/>
      <c r="F11" s="94"/>
      <c r="G11" s="94"/>
      <c r="H11" s="99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</row>
    <row r="12" spans="2:20" s="98" customFormat="1" ht="12">
      <c r="B12" s="101"/>
      <c r="C12" s="102"/>
      <c r="D12" s="103"/>
      <c r="E12" s="104"/>
      <c r="F12" s="94"/>
      <c r="G12" s="94"/>
      <c r="H12" s="99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</row>
    <row r="13" spans="2:20" s="98" customFormat="1" ht="12">
      <c r="B13" s="101"/>
      <c r="C13" s="102"/>
      <c r="D13" s="103"/>
      <c r="E13" s="104"/>
      <c r="F13" s="94"/>
      <c r="G13" s="94"/>
      <c r="H13" s="99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</row>
    <row r="14" spans="2:20" s="98" customFormat="1" ht="12">
      <c r="B14" s="101"/>
      <c r="C14" s="102"/>
      <c r="D14" s="103"/>
      <c r="E14" s="104"/>
      <c r="F14" s="94"/>
      <c r="G14" s="94"/>
      <c r="H14" s="99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2:20" s="98" customFormat="1" ht="12">
      <c r="B15" s="101"/>
      <c r="C15" s="102"/>
      <c r="D15" s="103"/>
      <c r="E15" s="104"/>
      <c r="F15" s="94"/>
      <c r="G15" s="94"/>
      <c r="H15" s="99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2:20" s="98" customFormat="1" ht="12">
      <c r="B16" s="101"/>
      <c r="C16" s="102"/>
      <c r="D16" s="103"/>
      <c r="E16" s="104"/>
      <c r="F16" s="94"/>
      <c r="G16" s="94"/>
      <c r="H16" s="99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</row>
    <row r="17" spans="1:20" s="98" customFormat="1" ht="12">
      <c r="B17" s="101"/>
      <c r="C17" s="102"/>
      <c r="D17" s="103"/>
      <c r="E17" s="104"/>
      <c r="F17" s="94"/>
      <c r="G17" s="94"/>
      <c r="H17" s="99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</row>
    <row r="18" spans="1:20" s="98" customFormat="1" ht="12">
      <c r="B18" s="101"/>
      <c r="C18" s="102"/>
      <c r="D18" s="103"/>
      <c r="E18" s="104"/>
      <c r="F18" s="94"/>
      <c r="G18" s="94"/>
      <c r="H18" s="99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0" s="98" customFormat="1" ht="12">
      <c r="B19" s="101"/>
      <c r="C19" s="102"/>
      <c r="D19" s="103"/>
      <c r="E19" s="104"/>
      <c r="F19" s="94"/>
      <c r="G19" s="94"/>
      <c r="H19" s="99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0" s="98" customFormat="1" ht="12">
      <c r="B20" s="101"/>
      <c r="C20" s="102"/>
      <c r="D20" s="103"/>
      <c r="E20" s="104"/>
      <c r="F20" s="94"/>
      <c r="G20" s="94"/>
      <c r="H20" s="99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0" s="98" customFormat="1" ht="12">
      <c r="B21" s="101"/>
      <c r="C21" s="105"/>
      <c r="D21" s="97"/>
      <c r="E21" s="106"/>
      <c r="F21" s="94"/>
      <c r="G21" s="94"/>
      <c r="H21" s="99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</row>
    <row r="22" spans="1:20" s="92" customFormat="1" ht="15.75">
      <c r="A22" s="163" t="s">
        <v>60</v>
      </c>
      <c r="B22" s="163"/>
      <c r="C22" s="163"/>
      <c r="D22" s="163"/>
      <c r="E22" s="163"/>
      <c r="F22" s="163"/>
      <c r="G22" s="163"/>
      <c r="H22" s="163"/>
      <c r="I22" s="163"/>
      <c r="J22" s="163"/>
      <c r="K22" s="107"/>
      <c r="L22" s="107"/>
      <c r="M22" s="107"/>
      <c r="N22" s="107"/>
      <c r="O22" s="107"/>
      <c r="P22" s="107"/>
      <c r="Q22" s="107"/>
      <c r="R22" s="107"/>
      <c r="S22" s="95"/>
      <c r="T22" s="95"/>
    </row>
    <row r="23" spans="1:20" s="92" customFormat="1" ht="15.75">
      <c r="B23" s="108"/>
      <c r="C23" s="93"/>
      <c r="D23" s="97"/>
      <c r="E23" s="96"/>
      <c r="F23" s="109"/>
      <c r="G23" s="94"/>
      <c r="H23" s="110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</row>
    <row r="24" spans="1:20" s="112" customFormat="1" ht="15.75">
      <c r="A24" s="162" t="s">
        <v>61</v>
      </c>
      <c r="B24" s="162"/>
      <c r="C24" s="162"/>
      <c r="D24" s="162"/>
      <c r="E24" s="162"/>
      <c r="F24" s="162"/>
      <c r="G24" s="162"/>
      <c r="H24" s="162"/>
      <c r="I24" s="162"/>
      <c r="J24" s="162"/>
      <c r="K24" s="111"/>
      <c r="L24" s="111"/>
      <c r="M24" s="111"/>
      <c r="N24" s="111"/>
      <c r="O24" s="111"/>
      <c r="P24" s="111"/>
      <c r="Q24" s="111"/>
      <c r="R24" s="111"/>
      <c r="S24" s="111"/>
      <c r="T24" s="111"/>
    </row>
    <row r="25" spans="1:20" s="98" customFormat="1" ht="12">
      <c r="B25" s="101"/>
      <c r="C25" s="102"/>
      <c r="D25" s="103"/>
      <c r="E25" s="104"/>
      <c r="F25" s="94"/>
      <c r="G25" s="94"/>
      <c r="H25" s="99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0" s="98" customFormat="1" ht="12">
      <c r="B26" s="101"/>
      <c r="C26" s="102"/>
      <c r="D26" s="103"/>
      <c r="E26" s="104"/>
      <c r="F26" s="94"/>
      <c r="G26" s="94"/>
      <c r="H26" s="99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0" s="98" customFormat="1" ht="12">
      <c r="B27" s="101"/>
      <c r="C27" s="102"/>
      <c r="D27" s="103"/>
      <c r="E27" s="104"/>
      <c r="F27" s="94"/>
      <c r="G27" s="94"/>
      <c r="H27" s="99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0" s="98" customFormat="1" ht="12">
      <c r="B28" s="101"/>
      <c r="C28" s="102"/>
      <c r="D28" s="103"/>
      <c r="E28" s="104"/>
      <c r="F28" s="94"/>
      <c r="G28" s="94"/>
      <c r="H28" s="99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</row>
    <row r="29" spans="1:20" s="98" customFormat="1" ht="12">
      <c r="B29" s="101"/>
      <c r="C29" s="102"/>
      <c r="D29" s="103"/>
      <c r="E29" s="104"/>
      <c r="F29" s="94"/>
      <c r="G29" s="94"/>
      <c r="H29" s="99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0" s="98" customFormat="1" ht="12">
      <c r="B30" s="101"/>
      <c r="C30" s="102"/>
      <c r="D30" s="103"/>
      <c r="E30" s="104"/>
      <c r="F30" s="94"/>
      <c r="G30" s="94"/>
      <c r="H30" s="99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0" s="98" customFormat="1" ht="12">
      <c r="B31" s="101"/>
      <c r="C31" s="102"/>
      <c r="D31" s="103"/>
      <c r="E31" s="104"/>
      <c r="F31" s="94"/>
      <c r="G31" s="94"/>
      <c r="H31" s="99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</row>
    <row r="32" spans="1:20" s="98" customFormat="1" ht="12">
      <c r="B32" s="101"/>
      <c r="C32" s="102"/>
      <c r="D32" s="103"/>
      <c r="E32" s="104"/>
      <c r="F32" s="94"/>
      <c r="G32" s="94"/>
      <c r="H32" s="99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2:20" s="98" customFormat="1" ht="12">
      <c r="B33" s="101"/>
      <c r="C33" s="102"/>
      <c r="D33" s="103"/>
      <c r="E33" s="104"/>
      <c r="F33" s="94"/>
      <c r="G33" s="94"/>
      <c r="H33" s="99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2:20" s="98" customFormat="1" ht="12">
      <c r="B34" s="101"/>
      <c r="C34" s="102"/>
      <c r="D34" s="103"/>
      <c r="E34" s="104"/>
      <c r="F34" s="94"/>
      <c r="G34" s="94"/>
      <c r="H34" s="99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2:20" s="98" customFormat="1" ht="12">
      <c r="B35" s="101"/>
      <c r="C35" s="102"/>
      <c r="D35" s="103"/>
      <c r="E35" s="104"/>
      <c r="F35" s="94"/>
      <c r="G35" s="94"/>
      <c r="H35" s="99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2:20" s="98" customFormat="1" ht="12">
      <c r="B36" s="101"/>
      <c r="C36" s="102"/>
      <c r="D36" s="103"/>
      <c r="E36" s="104"/>
      <c r="F36" s="94"/>
      <c r="G36" s="94"/>
      <c r="H36" s="99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2:20" s="98" customFormat="1" ht="12">
      <c r="B37" s="101"/>
      <c r="C37" s="102"/>
      <c r="D37" s="103"/>
      <c r="E37" s="104"/>
      <c r="F37" s="94"/>
      <c r="G37" s="94"/>
      <c r="H37" s="99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2:20" s="98" customFormat="1" ht="12">
      <c r="B38" s="101"/>
      <c r="C38" s="102"/>
      <c r="D38" s="103"/>
      <c r="E38" s="104"/>
      <c r="F38" s="94"/>
      <c r="G38" s="94"/>
      <c r="H38" s="99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  <row r="39" spans="2:20" s="98" customFormat="1" ht="12">
      <c r="B39" s="101"/>
      <c r="C39" s="102"/>
      <c r="D39" s="103"/>
      <c r="E39" s="104"/>
      <c r="F39" s="94"/>
      <c r="G39" s="94"/>
      <c r="H39" s="99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</row>
    <row r="40" spans="2:20" s="98" customFormat="1" ht="12">
      <c r="B40" s="101"/>
      <c r="C40" s="102"/>
      <c r="D40" s="103"/>
      <c r="E40" s="104"/>
      <c r="F40" s="94"/>
      <c r="G40" s="94"/>
      <c r="H40" s="99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</row>
    <row r="41" spans="2:20" s="98" customFormat="1" ht="12">
      <c r="B41" s="101"/>
      <c r="C41" s="102"/>
      <c r="D41" s="103"/>
      <c r="E41" s="104"/>
      <c r="F41" s="94"/>
      <c r="G41" s="94"/>
      <c r="H41" s="99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2:20" s="98" customFormat="1" ht="12">
      <c r="B42" s="101"/>
      <c r="C42" s="102"/>
      <c r="D42" s="103"/>
      <c r="E42" s="104"/>
      <c r="F42" s="94"/>
      <c r="G42" s="94"/>
      <c r="H42" s="99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2:20" s="98" customFormat="1" ht="12">
      <c r="B43" s="101"/>
      <c r="C43" s="102"/>
      <c r="D43" s="103"/>
      <c r="E43" s="104"/>
      <c r="F43" s="94"/>
      <c r="G43" s="94"/>
      <c r="H43" s="99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2:20" s="98" customFormat="1" ht="12">
      <c r="B44" s="101"/>
      <c r="C44" s="102"/>
      <c r="D44" s="103"/>
      <c r="E44" s="104"/>
      <c r="F44" s="94"/>
      <c r="G44" s="94"/>
      <c r="H44" s="99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</row>
    <row r="45" spans="2:20" s="98" customFormat="1" ht="12">
      <c r="B45" s="101"/>
      <c r="C45" s="102"/>
      <c r="D45" s="103"/>
      <c r="E45" s="104"/>
      <c r="F45" s="94"/>
      <c r="G45" s="94"/>
      <c r="H45" s="99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</row>
    <row r="46" spans="2:20" s="98" customFormat="1" ht="12">
      <c r="B46" s="101"/>
      <c r="C46" s="102"/>
      <c r="D46" s="103"/>
      <c r="E46" s="104"/>
      <c r="F46" s="94"/>
      <c r="G46" s="94"/>
      <c r="H46" s="99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</row>
    <row r="47" spans="2:20" s="98" customFormat="1" ht="12">
      <c r="B47" s="101"/>
      <c r="C47" s="102"/>
      <c r="D47" s="103"/>
      <c r="E47" s="104"/>
      <c r="F47" s="94"/>
      <c r="G47" s="94"/>
      <c r="H47" s="99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</row>
    <row r="48" spans="2:20" s="98" customFormat="1" ht="12">
      <c r="B48" s="101"/>
      <c r="C48" s="102"/>
      <c r="D48" s="103"/>
      <c r="E48" s="104"/>
      <c r="F48" s="94"/>
      <c r="G48" s="94"/>
      <c r="H48" s="99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2:20" s="98" customFormat="1" ht="12">
      <c r="B49" s="101"/>
      <c r="C49" s="102"/>
      <c r="D49" s="103"/>
      <c r="E49" s="104"/>
      <c r="F49" s="94"/>
      <c r="G49" s="94"/>
      <c r="H49" s="99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2:20" s="98" customFormat="1" ht="12">
      <c r="B50" s="101"/>
      <c r="C50" s="102"/>
      <c r="D50" s="103"/>
      <c r="E50" s="104"/>
      <c r="F50" s="94"/>
      <c r="G50" s="94"/>
      <c r="H50" s="99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2:20" s="98" customFormat="1" ht="12">
      <c r="B51" s="101"/>
      <c r="C51" s="102"/>
      <c r="D51" s="103"/>
      <c r="E51" s="104"/>
      <c r="F51" s="94"/>
      <c r="G51" s="94"/>
      <c r="H51" s="99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</row>
    <row r="52" spans="2:20" s="98" customFormat="1" ht="12">
      <c r="B52" s="101"/>
      <c r="C52" s="102"/>
      <c r="D52" s="103"/>
      <c r="E52" s="104"/>
      <c r="F52" s="94"/>
      <c r="G52" s="94"/>
      <c r="H52" s="99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</row>
    <row r="53" spans="2:20" s="98" customFormat="1" ht="12">
      <c r="B53" s="101"/>
      <c r="C53" s="102"/>
      <c r="D53" s="103"/>
      <c r="E53" s="104"/>
      <c r="F53" s="94"/>
      <c r="G53" s="94"/>
      <c r="H53" s="99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</row>
    <row r="54" spans="2:20" s="98" customFormat="1" ht="12">
      <c r="B54" s="101"/>
      <c r="C54" s="102"/>
      <c r="D54" s="103"/>
      <c r="E54" s="104"/>
      <c r="F54" s="94"/>
      <c r="G54" s="94"/>
      <c r="H54" s="99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</row>
    <row r="55" spans="2:20" s="98" customFormat="1" ht="12">
      <c r="B55" s="101"/>
      <c r="C55" s="102"/>
      <c r="D55" s="103"/>
      <c r="E55" s="104"/>
      <c r="F55" s="94"/>
      <c r="G55" s="94"/>
      <c r="H55" s="99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</row>
    <row r="56" spans="2:20" s="98" customFormat="1" ht="12">
      <c r="B56" s="101"/>
      <c r="C56" s="102"/>
      <c r="D56" s="103"/>
      <c r="E56" s="104"/>
      <c r="F56" s="94"/>
      <c r="G56" s="94"/>
      <c r="H56" s="99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</row>
    <row r="57" spans="2:20" s="98" customFormat="1" ht="12">
      <c r="B57" s="101"/>
      <c r="C57" s="102"/>
      <c r="D57" s="103"/>
      <c r="E57" s="104"/>
      <c r="F57" s="94"/>
      <c r="G57" s="94"/>
      <c r="H57" s="99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2:20" s="98" customFormat="1" ht="12">
      <c r="B58" s="101"/>
      <c r="C58" s="102"/>
      <c r="D58" s="103"/>
      <c r="E58" s="104"/>
      <c r="F58" s="94"/>
      <c r="G58" s="94"/>
      <c r="H58" s="99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2:20" s="98" customFormat="1" ht="12">
      <c r="B59" s="101"/>
      <c r="C59" s="102"/>
      <c r="D59" s="103"/>
      <c r="E59" s="104"/>
      <c r="F59" s="94"/>
      <c r="G59" s="94"/>
      <c r="H59" s="99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</row>
    <row r="60" spans="2:20" s="98" customFormat="1">
      <c r="B60" s="164" t="s">
        <v>65</v>
      </c>
      <c r="C60" s="164"/>
      <c r="D60" s="164"/>
      <c r="E60" s="164"/>
      <c r="F60" s="164"/>
      <c r="G60" s="94"/>
      <c r="H60" s="99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2:20" s="98" customFormat="1" ht="12">
      <c r="B61" s="101"/>
      <c r="C61" s="102"/>
      <c r="D61" s="103"/>
      <c r="E61" s="104"/>
      <c r="F61" s="94"/>
      <c r="G61" s="94"/>
      <c r="H61" s="99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2:20" s="98" customFormat="1" ht="12">
      <c r="B62" s="101"/>
      <c r="C62" s="102"/>
      <c r="D62" s="103"/>
      <c r="E62" s="104"/>
      <c r="F62" s="94"/>
      <c r="G62" s="94"/>
      <c r="H62" s="99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2:20" s="98" customFormat="1" ht="12">
      <c r="B63" s="101"/>
      <c r="C63" s="102"/>
      <c r="D63" s="103"/>
      <c r="E63" s="104"/>
      <c r="F63" s="94"/>
      <c r="G63" s="94"/>
      <c r="H63" s="99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2:20" s="98" customFormat="1" ht="12">
      <c r="B64" s="101"/>
      <c r="C64" s="102"/>
      <c r="D64" s="103"/>
      <c r="E64" s="104"/>
      <c r="F64" s="94"/>
      <c r="G64" s="94"/>
      <c r="H64" s="99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2:19" s="98" customFormat="1" ht="12">
      <c r="C65" s="104"/>
      <c r="D65" s="103"/>
      <c r="E65" s="104"/>
      <c r="F65" s="94"/>
      <c r="G65" s="94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</row>
    <row r="66" spans="2:19" s="6" customFormat="1" ht="12.75">
      <c r="B66" s="65"/>
      <c r="C66" s="113"/>
      <c r="D66" s="114"/>
      <c r="E66" s="89"/>
      <c r="F66" s="115"/>
      <c r="G66" s="116"/>
    </row>
    <row r="67" spans="2:19" s="6" customFormat="1" ht="12.75">
      <c r="B67" s="65"/>
      <c r="C67" s="113"/>
      <c r="D67" s="114"/>
      <c r="E67" s="89"/>
      <c r="F67" s="115"/>
      <c r="G67" s="116"/>
    </row>
    <row r="68" spans="2:19" s="6" customFormat="1" ht="12.75">
      <c r="B68" s="65"/>
      <c r="C68" s="113"/>
      <c r="D68" s="114"/>
      <c r="E68" s="89"/>
      <c r="F68" s="115"/>
      <c r="G68" s="116"/>
    </row>
  </sheetData>
  <mergeCells count="7">
    <mergeCell ref="B3:J3"/>
    <mergeCell ref="A24:J24"/>
    <mergeCell ref="A22:J22"/>
    <mergeCell ref="B60:F60"/>
    <mergeCell ref="B1:H1"/>
    <mergeCell ref="B2:H2"/>
    <mergeCell ref="B4:J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31"/>
  <sheetViews>
    <sheetView zoomScaleNormal="100" zoomScaleSheetLayoutView="100" workbookViewId="0">
      <selection activeCell="G16" sqref="G16"/>
    </sheetView>
  </sheetViews>
  <sheetFormatPr defaultColWidth="9" defaultRowHeight="12.75"/>
  <cols>
    <col min="1" max="1" width="6.140625" style="33" customWidth="1"/>
    <col min="2" max="2" width="45.42578125" style="33" customWidth="1"/>
    <col min="3" max="3" width="14" style="67" customWidth="1"/>
    <col min="4" max="4" width="15.7109375" style="68" customWidth="1"/>
    <col min="5" max="5" width="3.140625" style="33" customWidth="1"/>
    <col min="6" max="9" width="9.140625" style="33" customWidth="1"/>
    <col min="10" max="16384" width="9" style="33"/>
  </cols>
  <sheetData>
    <row r="1" spans="1:6">
      <c r="A1" s="69"/>
      <c r="B1" s="69"/>
      <c r="C1" s="70"/>
      <c r="D1" s="71"/>
    </row>
    <row r="2" spans="1:6" s="66" customFormat="1" ht="29.25" customHeight="1">
      <c r="A2" s="72"/>
      <c r="B2" s="166" t="s">
        <v>76</v>
      </c>
      <c r="C2" s="167"/>
      <c r="D2" s="167"/>
      <c r="E2" s="167"/>
    </row>
    <row r="3" spans="1:6">
      <c r="A3" s="73"/>
      <c r="B3" s="74" t="s">
        <v>62</v>
      </c>
      <c r="C3" s="75"/>
      <c r="D3" s="76"/>
      <c r="E3" s="77"/>
    </row>
    <row r="4" spans="1:6">
      <c r="A4" s="69"/>
      <c r="B4" s="78"/>
      <c r="C4" s="70"/>
      <c r="D4" s="78"/>
      <c r="E4" s="79"/>
      <c r="F4" s="79"/>
    </row>
    <row r="5" spans="1:6" ht="15.75" customHeight="1">
      <c r="A5" s="80"/>
      <c r="B5" s="81" t="s">
        <v>0</v>
      </c>
      <c r="C5" s="82"/>
      <c r="D5" s="81"/>
      <c r="E5" s="83"/>
    </row>
    <row r="6" spans="1:6" ht="15.75" customHeight="1">
      <c r="A6" s="80"/>
      <c r="B6" s="81"/>
      <c r="C6" s="82"/>
      <c r="D6" s="81"/>
      <c r="E6" s="83"/>
    </row>
    <row r="7" spans="1:6" ht="15.75" customHeight="1">
      <c r="A7" s="80"/>
      <c r="B7" s="81"/>
      <c r="C7" s="82"/>
      <c r="D7" s="81"/>
      <c r="E7" s="83"/>
    </row>
    <row r="8" spans="1:6" ht="15.75" customHeight="1">
      <c r="A8" s="69"/>
      <c r="B8" s="78"/>
      <c r="C8" s="70"/>
      <c r="D8" s="78"/>
      <c r="E8" s="79"/>
    </row>
    <row r="9" spans="1:6" ht="15.75" customHeight="1">
      <c r="A9" s="84" t="s">
        <v>1</v>
      </c>
      <c r="B9" s="84" t="s">
        <v>2</v>
      </c>
      <c r="C9" s="91">
        <f>'I. PRIPREMNI'!G14</f>
        <v>0</v>
      </c>
      <c r="D9" s="78"/>
      <c r="E9" s="79"/>
    </row>
    <row r="10" spans="1:6">
      <c r="A10" s="69"/>
      <c r="B10" s="69"/>
      <c r="C10" s="91"/>
      <c r="D10" s="71"/>
    </row>
    <row r="11" spans="1:6">
      <c r="A11" s="69" t="s">
        <v>18</v>
      </c>
      <c r="B11" s="84" t="s">
        <v>3</v>
      </c>
      <c r="C11" s="91">
        <f>'II. RUŠENJA I DEMONTAŽE'!G33</f>
        <v>0</v>
      </c>
      <c r="D11" s="71"/>
      <c r="E11" s="85"/>
    </row>
    <row r="12" spans="1:6">
      <c r="A12" s="69"/>
      <c r="B12" s="84"/>
      <c r="C12" s="91"/>
      <c r="D12" s="71"/>
      <c r="E12" s="85"/>
    </row>
    <row r="13" spans="1:6">
      <c r="A13" s="69" t="s">
        <v>27</v>
      </c>
      <c r="B13" s="69" t="s">
        <v>4</v>
      </c>
      <c r="C13" s="91">
        <f>'III. LIMARSKI'!G14</f>
        <v>0</v>
      </c>
      <c r="D13" s="86"/>
      <c r="E13" s="87"/>
    </row>
    <row r="14" spans="1:6">
      <c r="A14" s="78"/>
      <c r="B14" s="78"/>
      <c r="C14" s="91"/>
      <c r="D14" s="86"/>
      <c r="E14" s="87"/>
    </row>
    <row r="15" spans="1:6">
      <c r="A15" s="69" t="s">
        <v>28</v>
      </c>
      <c r="B15" s="69" t="s">
        <v>5</v>
      </c>
      <c r="C15" s="91">
        <f>'IV. KAMENOKLESARSKI'!G9</f>
        <v>0</v>
      </c>
      <c r="D15" s="71"/>
      <c r="E15" s="88"/>
    </row>
    <row r="16" spans="1:6">
      <c r="A16" s="69"/>
      <c r="B16" s="69"/>
      <c r="C16" s="91"/>
      <c r="D16" s="71"/>
      <c r="E16" s="88"/>
    </row>
    <row r="17" spans="1:5">
      <c r="A17" s="69" t="s">
        <v>29</v>
      </c>
      <c r="B17" s="69" t="s">
        <v>6</v>
      </c>
      <c r="C17" s="91">
        <f>'V. TESARSKI I KROVOPOKRIVAČKI'!G37</f>
        <v>0</v>
      </c>
      <c r="D17" s="71"/>
      <c r="E17" s="88"/>
    </row>
    <row r="18" spans="1:5">
      <c r="A18" s="69"/>
      <c r="B18" s="69"/>
      <c r="C18" s="91"/>
      <c r="D18" s="71"/>
      <c r="E18" s="88"/>
    </row>
    <row r="19" spans="1:5">
      <c r="A19" s="78"/>
      <c r="B19" s="78"/>
      <c r="C19" s="91"/>
      <c r="D19" s="86"/>
      <c r="E19" s="87"/>
    </row>
    <row r="20" spans="1:5">
      <c r="A20" s="78"/>
      <c r="B20" s="78"/>
      <c r="C20" s="91"/>
      <c r="D20" s="86"/>
      <c r="E20" s="87"/>
    </row>
    <row r="21" spans="1:5">
      <c r="A21" s="78"/>
      <c r="B21" s="155" t="s">
        <v>66</v>
      </c>
      <c r="C21" s="153">
        <f>SUM(C9:C18)</f>
        <v>0</v>
      </c>
      <c r="D21" s="86"/>
      <c r="E21" s="87"/>
    </row>
    <row r="22" spans="1:5">
      <c r="B22" s="156" t="s">
        <v>67</v>
      </c>
      <c r="C22" s="154">
        <f>C21*7.5345</f>
        <v>0</v>
      </c>
    </row>
    <row r="23" spans="1:5" ht="13.5" thickBot="1">
      <c r="B23" s="20" t="s">
        <v>72</v>
      </c>
      <c r="C23" s="159">
        <f>C21*0.25</f>
        <v>0</v>
      </c>
    </row>
    <row r="24" spans="1:5" ht="13.5" thickTop="1">
      <c r="B24" s="157" t="s">
        <v>73</v>
      </c>
      <c r="C24" s="160">
        <f>C21+C23</f>
        <v>0</v>
      </c>
    </row>
    <row r="25" spans="1:5">
      <c r="B25" s="20" t="s">
        <v>74</v>
      </c>
      <c r="C25" s="152">
        <f>C22*1.25</f>
        <v>0</v>
      </c>
      <c r="D25" s="18"/>
    </row>
    <row r="26" spans="1:5">
      <c r="B26" s="6"/>
      <c r="C26" s="158"/>
      <c r="D26" s="18"/>
    </row>
    <row r="27" spans="1:5">
      <c r="B27" s="6"/>
      <c r="C27" s="158"/>
      <c r="D27" s="18"/>
    </row>
    <row r="28" spans="1:5">
      <c r="B28" s="6"/>
      <c r="C28" s="158"/>
      <c r="D28" s="18"/>
    </row>
    <row r="29" spans="1:5">
      <c r="B29" s="6"/>
      <c r="C29" s="158"/>
      <c r="D29" s="18"/>
    </row>
    <row r="31" spans="1:5" s="6" customFormat="1" ht="24.75" customHeight="1">
      <c r="A31" s="90"/>
      <c r="B31" s="168" t="s">
        <v>75</v>
      </c>
      <c r="C31" s="168"/>
      <c r="D31" s="168"/>
      <c r="E31" s="168"/>
    </row>
  </sheetData>
  <sheetProtection selectLockedCells="1" selectUnlockedCells="1"/>
  <mergeCells count="2">
    <mergeCell ref="B2:E2"/>
    <mergeCell ref="B31:E31"/>
  </mergeCells>
  <pageMargins left="0.7" right="0.7" top="0.75" bottom="0.75" header="0.51180555555555596" footer="0.51180555555555596"/>
  <pageSetup paperSize="9" firstPageNumber="0" orientation="portrait" useFirstPageNumber="1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14"/>
  <sheetViews>
    <sheetView view="pageBreakPreview" zoomScale="115" zoomScaleNormal="115" workbookViewId="0">
      <selection activeCell="E7" sqref="E7"/>
    </sheetView>
  </sheetViews>
  <sheetFormatPr defaultColWidth="11.5703125" defaultRowHeight="22.15" customHeight="1"/>
  <cols>
    <col min="1" max="1" width="3.85546875" style="4" customWidth="1"/>
    <col min="2" max="2" width="2.85546875" style="25" customWidth="1"/>
    <col min="3" max="3" width="32.85546875" style="32" customWidth="1"/>
    <col min="4" max="4" width="9.5703125" style="25" customWidth="1"/>
    <col min="5" max="5" width="8.140625" style="25" customWidth="1"/>
    <col min="6" max="6" width="11.5703125" style="5"/>
    <col min="7" max="7" width="14" style="5"/>
    <col min="8" max="16384" width="11.5703125" style="33"/>
  </cols>
  <sheetData>
    <row r="1" spans="1:8" s="6" customFormat="1" ht="12.75" customHeight="1">
      <c r="A1" s="34" t="s">
        <v>1</v>
      </c>
      <c r="B1" s="35"/>
      <c r="C1" s="36" t="s">
        <v>7</v>
      </c>
      <c r="D1" s="37"/>
      <c r="E1" s="38"/>
      <c r="F1" s="148"/>
      <c r="G1" s="141"/>
    </row>
    <row r="2" spans="1:8" s="6" customFormat="1" ht="12.75" customHeight="1">
      <c r="A2" s="39"/>
      <c r="B2" s="40"/>
      <c r="C2" s="41"/>
      <c r="D2" s="42"/>
      <c r="E2" s="43"/>
      <c r="F2" s="146"/>
      <c r="G2" s="142"/>
    </row>
    <row r="3" spans="1:8" s="47" customFormat="1" ht="25.5">
      <c r="A3" s="169" t="s">
        <v>8</v>
      </c>
      <c r="B3" s="169"/>
      <c r="C3" s="135" t="s">
        <v>9</v>
      </c>
      <c r="D3" s="22" t="s">
        <v>10</v>
      </c>
      <c r="E3" s="136" t="s">
        <v>11</v>
      </c>
      <c r="F3" s="137" t="s">
        <v>69</v>
      </c>
      <c r="G3" s="137" t="s">
        <v>70</v>
      </c>
    </row>
    <row r="4" spans="1:8" s="6" customFormat="1" ht="12.75" customHeight="1">
      <c r="A4" s="20"/>
      <c r="C4" s="54"/>
      <c r="D4" s="60"/>
      <c r="E4" s="61"/>
      <c r="F4" s="18"/>
      <c r="G4" s="18"/>
    </row>
    <row r="5" spans="1:8" s="6" customFormat="1" ht="66.95" customHeight="1">
      <c r="A5" s="17" t="s">
        <v>1</v>
      </c>
      <c r="B5" s="44">
        <v>1</v>
      </c>
      <c r="C5" s="170" t="s">
        <v>12</v>
      </c>
      <c r="D5" s="171"/>
      <c r="E5" s="171"/>
      <c r="F5" s="171"/>
      <c r="G5" s="171"/>
      <c r="H5" s="46"/>
    </row>
    <row r="6" spans="1:8" s="6" customFormat="1" ht="12.75" customHeight="1">
      <c r="A6" s="47"/>
      <c r="B6" s="48"/>
      <c r="C6" s="49"/>
      <c r="D6" s="20" t="s">
        <v>13</v>
      </c>
      <c r="E6" s="21">
        <v>400</v>
      </c>
      <c r="F6" s="18"/>
      <c r="G6" s="18">
        <f>F6*E6</f>
        <v>0</v>
      </c>
      <c r="H6" s="46"/>
    </row>
    <row r="7" spans="1:8" s="6" customFormat="1" ht="14.1" customHeight="1">
      <c r="A7" s="50"/>
      <c r="B7" s="51"/>
      <c r="C7" s="52"/>
      <c r="D7" s="4"/>
      <c r="E7" s="53"/>
      <c r="F7" s="145"/>
      <c r="G7" s="145"/>
      <c r="H7" s="46"/>
    </row>
    <row r="8" spans="1:8" s="6" customFormat="1" ht="96.95" customHeight="1">
      <c r="A8" s="17" t="s">
        <v>1</v>
      </c>
      <c r="B8" s="44">
        <v>2</v>
      </c>
      <c r="C8" s="170" t="s">
        <v>14</v>
      </c>
      <c r="D8" s="171"/>
      <c r="E8" s="171"/>
      <c r="F8" s="171"/>
      <c r="G8" s="171"/>
      <c r="H8" s="46"/>
    </row>
    <row r="9" spans="1:8" s="6" customFormat="1" ht="12.75" customHeight="1">
      <c r="A9" s="47"/>
      <c r="B9" s="48"/>
      <c r="C9" s="49"/>
      <c r="D9" s="20" t="s">
        <v>15</v>
      </c>
      <c r="E9" s="21">
        <v>1</v>
      </c>
      <c r="F9" s="18"/>
      <c r="G9" s="18">
        <f>F9*E9</f>
        <v>0</v>
      </c>
      <c r="H9" s="46"/>
    </row>
    <row r="10" spans="1:8" s="6" customFormat="1" ht="15.95" customHeight="1">
      <c r="A10" s="47"/>
      <c r="B10" s="48"/>
      <c r="C10" s="49"/>
      <c r="D10" s="20"/>
      <c r="E10" s="21"/>
      <c r="F10" s="18"/>
      <c r="G10" s="18"/>
      <c r="H10" s="46"/>
    </row>
    <row r="11" spans="1:8" s="6" customFormat="1" ht="66.95" customHeight="1">
      <c r="A11" s="17" t="s">
        <v>1</v>
      </c>
      <c r="B11" s="44">
        <v>3</v>
      </c>
      <c r="C11" s="170" t="s">
        <v>16</v>
      </c>
      <c r="D11" s="171"/>
      <c r="E11" s="171"/>
      <c r="F11" s="171"/>
      <c r="G11" s="171"/>
      <c r="H11" s="46"/>
    </row>
    <row r="12" spans="1:8" s="6" customFormat="1" ht="12.75" customHeight="1">
      <c r="A12" s="47"/>
      <c r="B12" s="48"/>
      <c r="C12" s="49"/>
      <c r="D12" s="20" t="s">
        <v>15</v>
      </c>
      <c r="E12" s="21">
        <v>1</v>
      </c>
      <c r="F12" s="18"/>
      <c r="G12" s="18">
        <f>F12*E12</f>
        <v>0</v>
      </c>
      <c r="H12" s="46"/>
    </row>
    <row r="13" spans="1:8" s="6" customFormat="1" ht="12.95" customHeight="1">
      <c r="A13" s="17"/>
      <c r="B13" s="44"/>
      <c r="C13" s="45"/>
      <c r="D13" s="43"/>
      <c r="E13" s="43"/>
      <c r="F13" s="146"/>
      <c r="G13" s="146"/>
      <c r="H13" s="46"/>
    </row>
    <row r="14" spans="1:8" s="6" customFormat="1" ht="12.75">
      <c r="A14" s="55"/>
      <c r="B14" s="56"/>
      <c r="C14" s="57" t="s">
        <v>17</v>
      </c>
      <c r="D14" s="58"/>
      <c r="E14" s="59"/>
      <c r="F14" s="149"/>
      <c r="G14" s="147">
        <f>SUM(G6:G13)</f>
        <v>0</v>
      </c>
    </row>
  </sheetData>
  <sheetProtection selectLockedCells="1" selectUnlockedCells="1"/>
  <mergeCells count="4">
    <mergeCell ref="A3:B3"/>
    <mergeCell ref="C5:G5"/>
    <mergeCell ref="C8:G8"/>
    <mergeCell ref="C11:G11"/>
  </mergeCells>
  <pageMargins left="0.7" right="0.7" top="0.75" bottom="0.75" header="0.51180555555555596" footer="0.51180555555555596"/>
  <pageSetup paperSize="9" firstPageNumber="0" orientation="portrait" useFirstPageNumber="1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33"/>
  <sheetViews>
    <sheetView view="pageBreakPreview" topLeftCell="A19" zoomScale="110" zoomScaleNormal="115" workbookViewId="0">
      <selection activeCell="F30" sqref="F30"/>
    </sheetView>
  </sheetViews>
  <sheetFormatPr defaultColWidth="11.5703125" defaultRowHeight="22.15" customHeight="1"/>
  <cols>
    <col min="1" max="1" width="3.85546875" style="4" customWidth="1"/>
    <col min="2" max="2" width="2.85546875" style="25" customWidth="1"/>
    <col min="3" max="3" width="32.85546875" style="32" customWidth="1"/>
    <col min="4" max="4" width="9.5703125" style="25" customWidth="1"/>
    <col min="5" max="5" width="8.5703125" style="25" customWidth="1"/>
    <col min="6" max="6" width="11.5703125" style="5"/>
    <col min="7" max="7" width="14.42578125" style="5" customWidth="1"/>
    <col min="8" max="16384" width="11.5703125" style="33"/>
  </cols>
  <sheetData>
    <row r="1" spans="1:8" s="6" customFormat="1" ht="12.75" customHeight="1">
      <c r="A1" s="34" t="s">
        <v>18</v>
      </c>
      <c r="B1" s="35"/>
      <c r="C1" s="36" t="s">
        <v>19</v>
      </c>
      <c r="D1" s="37"/>
      <c r="E1" s="38"/>
      <c r="F1" s="148"/>
      <c r="G1" s="141"/>
    </row>
    <row r="2" spans="1:8" s="6" customFormat="1" ht="12.75" customHeight="1">
      <c r="A2" s="39"/>
      <c r="B2" s="40"/>
      <c r="C2" s="41"/>
      <c r="D2" s="42"/>
      <c r="E2" s="43"/>
      <c r="F2" s="146"/>
      <c r="G2" s="142"/>
    </row>
    <row r="3" spans="1:8" s="47" customFormat="1" ht="25.5">
      <c r="A3" s="169" t="s">
        <v>8</v>
      </c>
      <c r="B3" s="169"/>
      <c r="C3" s="135" t="s">
        <v>9</v>
      </c>
      <c r="D3" s="22" t="s">
        <v>10</v>
      </c>
      <c r="E3" s="136" t="s">
        <v>11</v>
      </c>
      <c r="F3" s="137" t="s">
        <v>69</v>
      </c>
      <c r="G3" s="137" t="s">
        <v>70</v>
      </c>
    </row>
    <row r="4" spans="1:8" s="6" customFormat="1" ht="12.75" customHeight="1">
      <c r="A4" s="20"/>
      <c r="C4" s="54"/>
      <c r="D4" s="60"/>
      <c r="E4" s="61"/>
      <c r="F4" s="18"/>
      <c r="G4" s="18"/>
    </row>
    <row r="5" spans="1:8" s="6" customFormat="1" ht="66.95" customHeight="1">
      <c r="A5" s="17" t="s">
        <v>18</v>
      </c>
      <c r="B5" s="44">
        <v>1</v>
      </c>
      <c r="C5" s="170" t="s">
        <v>20</v>
      </c>
      <c r="D5" s="171"/>
      <c r="E5" s="171"/>
      <c r="F5" s="171"/>
      <c r="G5" s="171"/>
      <c r="H5" s="46"/>
    </row>
    <row r="6" spans="1:8" s="6" customFormat="1" ht="12.75" customHeight="1">
      <c r="A6" s="47"/>
      <c r="B6" s="48"/>
      <c r="C6" s="49"/>
      <c r="D6" s="20" t="s">
        <v>21</v>
      </c>
      <c r="E6" s="21">
        <v>4</v>
      </c>
      <c r="F6" s="18"/>
      <c r="G6" s="18">
        <f>F6*E6</f>
        <v>0</v>
      </c>
      <c r="H6" s="46"/>
    </row>
    <row r="7" spans="1:8" s="6" customFormat="1" ht="105" customHeight="1">
      <c r="A7" s="50"/>
      <c r="B7" s="51"/>
      <c r="C7" s="52"/>
      <c r="D7" s="4"/>
      <c r="E7" s="53"/>
      <c r="F7" s="145"/>
      <c r="G7" s="145"/>
      <c r="H7" s="46"/>
    </row>
    <row r="8" spans="1:8" s="6" customFormat="1" ht="15" customHeight="1">
      <c r="A8" s="50"/>
      <c r="B8" s="51"/>
      <c r="C8" s="52"/>
      <c r="D8" s="4"/>
      <c r="E8" s="53"/>
      <c r="F8" s="145"/>
      <c r="G8" s="145"/>
      <c r="H8" s="46"/>
    </row>
    <row r="9" spans="1:8" s="6" customFormat="1" ht="78" customHeight="1">
      <c r="A9" s="17" t="s">
        <v>18</v>
      </c>
      <c r="B9" s="44">
        <v>2</v>
      </c>
      <c r="C9" s="170" t="s">
        <v>22</v>
      </c>
      <c r="D9" s="171"/>
      <c r="E9" s="171"/>
      <c r="F9" s="171"/>
      <c r="G9" s="171"/>
      <c r="H9" s="46"/>
    </row>
    <row r="10" spans="1:8" s="6" customFormat="1" ht="12.75" customHeight="1">
      <c r="A10" s="47"/>
      <c r="B10" s="48"/>
      <c r="C10" s="49"/>
      <c r="D10" s="20" t="s">
        <v>21</v>
      </c>
      <c r="E10" s="21">
        <v>3.6</v>
      </c>
      <c r="F10" s="18"/>
      <c r="G10" s="18">
        <f>F10*E10</f>
        <v>0</v>
      </c>
      <c r="H10" s="46"/>
    </row>
    <row r="11" spans="1:8" s="6" customFormat="1" ht="98.1" customHeight="1">
      <c r="A11" s="47"/>
      <c r="B11" s="48"/>
      <c r="C11" s="49"/>
      <c r="D11" s="20"/>
      <c r="E11" s="21"/>
      <c r="F11" s="18"/>
      <c r="G11" s="18"/>
      <c r="H11" s="46"/>
    </row>
    <row r="12" spans="1:8" s="6" customFormat="1" ht="14.1" customHeight="1">
      <c r="A12" s="17"/>
      <c r="B12" s="44"/>
      <c r="C12" s="41"/>
      <c r="D12" s="54"/>
      <c r="E12" s="54"/>
      <c r="F12" s="142"/>
      <c r="G12" s="142"/>
      <c r="H12" s="46"/>
    </row>
    <row r="13" spans="1:8" s="6" customFormat="1" ht="56.1" customHeight="1">
      <c r="A13" s="17" t="s">
        <v>18</v>
      </c>
      <c r="B13" s="44">
        <v>3</v>
      </c>
      <c r="C13" s="175" t="s">
        <v>23</v>
      </c>
      <c r="D13" s="176"/>
      <c r="E13" s="176"/>
      <c r="F13" s="176"/>
      <c r="G13" s="176"/>
      <c r="H13" s="46"/>
    </row>
    <row r="14" spans="1:8" s="6" customFormat="1" ht="12.75" customHeight="1">
      <c r="A14" s="47"/>
      <c r="B14" s="48"/>
      <c r="C14" s="49"/>
      <c r="D14" s="20" t="s">
        <v>13</v>
      </c>
      <c r="E14" s="21">
        <v>38</v>
      </c>
      <c r="F14" s="18"/>
      <c r="G14" s="18">
        <f>F14*E14</f>
        <v>0</v>
      </c>
      <c r="H14" s="46"/>
    </row>
    <row r="15" spans="1:8" s="6" customFormat="1" ht="99.95" customHeight="1">
      <c r="A15" s="17"/>
      <c r="B15" s="44"/>
      <c r="C15" s="41"/>
      <c r="D15" s="54"/>
      <c r="E15" s="54"/>
      <c r="F15" s="142"/>
      <c r="G15" s="142"/>
      <c r="H15" s="46"/>
    </row>
    <row r="16" spans="1:8" s="6" customFormat="1" ht="15.95" customHeight="1">
      <c r="A16" s="17"/>
      <c r="B16" s="44"/>
      <c r="C16" s="45"/>
      <c r="D16" s="43"/>
      <c r="E16" s="43"/>
      <c r="F16" s="146"/>
      <c r="G16" s="146"/>
      <c r="H16" s="46"/>
    </row>
    <row r="17" spans="1:8" s="6" customFormat="1" ht="55.5" customHeight="1">
      <c r="A17" s="17" t="s">
        <v>18</v>
      </c>
      <c r="B17" s="44">
        <v>4</v>
      </c>
      <c r="C17" s="170" t="s">
        <v>55</v>
      </c>
      <c r="D17" s="171"/>
      <c r="E17" s="171"/>
      <c r="F17" s="171"/>
      <c r="G17" s="171"/>
      <c r="H17" s="46"/>
    </row>
    <row r="18" spans="1:8" s="6" customFormat="1" ht="12.75" customHeight="1">
      <c r="A18" s="47"/>
      <c r="B18" s="48"/>
      <c r="C18" s="19" t="s">
        <v>24</v>
      </c>
      <c r="D18" s="20" t="s">
        <v>25</v>
      </c>
      <c r="E18" s="21">
        <v>20</v>
      </c>
      <c r="F18" s="18"/>
      <c r="G18" s="18">
        <f>E18*F18</f>
        <v>0</v>
      </c>
      <c r="H18" s="46"/>
    </row>
    <row r="19" spans="1:8" s="6" customFormat="1" ht="15.95" customHeight="1">
      <c r="A19" s="62"/>
      <c r="B19" s="63"/>
      <c r="C19" s="45"/>
      <c r="D19" s="64"/>
      <c r="E19" s="65"/>
      <c r="F19" s="150"/>
      <c r="G19" s="143"/>
    </row>
    <row r="20" spans="1:8" s="6" customFormat="1" ht="83.1" customHeight="1">
      <c r="A20" s="17" t="s">
        <v>18</v>
      </c>
      <c r="B20" s="44">
        <v>5</v>
      </c>
      <c r="C20" s="170" t="s">
        <v>42</v>
      </c>
      <c r="D20" s="171"/>
      <c r="E20" s="171"/>
      <c r="F20" s="171"/>
      <c r="G20" s="171"/>
      <c r="H20" s="46"/>
    </row>
    <row r="21" spans="1:8" s="6" customFormat="1" ht="12.75" customHeight="1">
      <c r="A21" s="47"/>
      <c r="B21" s="48"/>
      <c r="C21" s="19"/>
      <c r="D21" s="20" t="s">
        <v>13</v>
      </c>
      <c r="E21" s="21">
        <v>136</v>
      </c>
      <c r="F21" s="18"/>
      <c r="G21" s="18">
        <f>F21*E21</f>
        <v>0</v>
      </c>
      <c r="H21" s="46"/>
    </row>
    <row r="22" spans="1:8" s="6" customFormat="1" ht="15.95" customHeight="1">
      <c r="A22" s="62"/>
      <c r="B22" s="63"/>
      <c r="C22" s="45"/>
      <c r="D22" s="64"/>
      <c r="E22" s="65"/>
      <c r="F22" s="150"/>
      <c r="G22" s="143"/>
    </row>
    <row r="23" spans="1:8" s="6" customFormat="1" ht="66" customHeight="1">
      <c r="A23" s="17" t="s">
        <v>18</v>
      </c>
      <c r="B23" s="44">
        <v>6</v>
      </c>
      <c r="C23" s="170" t="s">
        <v>43</v>
      </c>
      <c r="D23" s="171"/>
      <c r="E23" s="171"/>
      <c r="F23" s="171"/>
      <c r="G23" s="171"/>
      <c r="H23" s="46"/>
    </row>
    <row r="24" spans="1:8" s="6" customFormat="1" ht="12.75" customHeight="1">
      <c r="A24" s="47"/>
      <c r="B24" s="48"/>
      <c r="C24" s="19"/>
      <c r="D24" s="20" t="s">
        <v>13</v>
      </c>
      <c r="E24" s="21">
        <v>136</v>
      </c>
      <c r="F24" s="18"/>
      <c r="G24" s="18">
        <f>F24*E24</f>
        <v>0</v>
      </c>
      <c r="H24" s="46"/>
    </row>
    <row r="25" spans="1:8" s="6" customFormat="1" ht="15.95" customHeight="1">
      <c r="A25" s="62"/>
      <c r="B25" s="63"/>
      <c r="C25" s="45"/>
      <c r="D25" s="64"/>
      <c r="E25" s="65"/>
      <c r="F25" s="150"/>
      <c r="G25" s="143"/>
    </row>
    <row r="26" spans="1:8" s="6" customFormat="1" ht="39" customHeight="1">
      <c r="A26" s="17" t="s">
        <v>18</v>
      </c>
      <c r="B26" s="44">
        <v>7</v>
      </c>
      <c r="C26" s="170" t="s">
        <v>56</v>
      </c>
      <c r="D26" s="171"/>
      <c r="E26" s="171"/>
      <c r="F26" s="171"/>
      <c r="G26" s="171"/>
      <c r="H26" s="46"/>
    </row>
    <row r="27" spans="1:8" s="6" customFormat="1" ht="12.75" customHeight="1">
      <c r="A27" s="47"/>
      <c r="B27" s="48"/>
      <c r="C27" s="19"/>
      <c r="D27" s="20" t="s">
        <v>25</v>
      </c>
      <c r="E27" s="21">
        <v>80</v>
      </c>
      <c r="F27" s="18"/>
      <c r="G27" s="18">
        <f>F27*E27</f>
        <v>0</v>
      </c>
      <c r="H27" s="46"/>
    </row>
    <row r="28" spans="1:8" s="6" customFormat="1" ht="12.75">
      <c r="A28" s="22"/>
      <c r="C28" s="19"/>
      <c r="D28" s="20"/>
      <c r="E28" s="21"/>
      <c r="F28" s="18"/>
      <c r="G28" s="18"/>
    </row>
    <row r="29" spans="1:8" s="6" customFormat="1" ht="54" customHeight="1">
      <c r="A29" s="17" t="s">
        <v>18</v>
      </c>
      <c r="B29" s="44">
        <v>8</v>
      </c>
      <c r="C29" s="172" t="s">
        <v>57</v>
      </c>
      <c r="D29" s="173"/>
      <c r="E29" s="173"/>
      <c r="F29" s="173"/>
      <c r="G29" s="173"/>
    </row>
    <row r="30" spans="1:8" s="6" customFormat="1" ht="14.25" customHeight="1">
      <c r="A30" s="22"/>
      <c r="C30" s="23"/>
      <c r="D30" s="24" t="s">
        <v>25</v>
      </c>
      <c r="E30" s="16">
        <v>20</v>
      </c>
      <c r="F30" s="16"/>
      <c r="G30" s="16">
        <f>F30*E30</f>
        <v>0</v>
      </c>
    </row>
    <row r="31" spans="1:8" s="6" customFormat="1" ht="12.75">
      <c r="A31" s="62"/>
      <c r="B31" s="63"/>
      <c r="C31" s="45"/>
      <c r="D31" s="64"/>
      <c r="E31" s="65"/>
      <c r="F31" s="150"/>
      <c r="G31" s="143"/>
    </row>
    <row r="32" spans="1:8" s="6" customFormat="1" ht="15.95" customHeight="1">
      <c r="A32" s="62"/>
      <c r="B32" s="63"/>
      <c r="C32" s="45"/>
      <c r="D32" s="64"/>
      <c r="E32" s="65"/>
      <c r="F32" s="150"/>
      <c r="G32" s="143"/>
    </row>
    <row r="33" spans="1:7" s="6" customFormat="1" ht="12.75">
      <c r="A33" s="55"/>
      <c r="B33" s="56"/>
      <c r="C33" s="174" t="s">
        <v>26</v>
      </c>
      <c r="D33" s="174"/>
      <c r="E33" s="174"/>
      <c r="F33" s="149"/>
      <c r="G33" s="147">
        <f>SUM(G6:G32)</f>
        <v>0</v>
      </c>
    </row>
  </sheetData>
  <sheetProtection selectLockedCells="1" selectUnlockedCells="1"/>
  <mergeCells count="10">
    <mergeCell ref="C26:G26"/>
    <mergeCell ref="C29:G29"/>
    <mergeCell ref="C33:E33"/>
    <mergeCell ref="A3:B3"/>
    <mergeCell ref="C5:G5"/>
    <mergeCell ref="C9:G9"/>
    <mergeCell ref="C13:G13"/>
    <mergeCell ref="C20:G20"/>
    <mergeCell ref="C23:G23"/>
    <mergeCell ref="C17:G17"/>
  </mergeCells>
  <pageMargins left="0.7" right="0.7" top="0.75" bottom="0.75" header="0.51180555555555596" footer="0.51180555555555596"/>
  <pageSetup paperSize="9" firstPageNumber="0" orientation="portrait" useFirstPageNumber="1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14"/>
  <sheetViews>
    <sheetView view="pageBreakPreview" zoomScale="115" zoomScaleNormal="115" workbookViewId="0">
      <selection activeCell="F1" sqref="F1:F1048576"/>
    </sheetView>
  </sheetViews>
  <sheetFormatPr defaultColWidth="11.5703125" defaultRowHeight="22.15" customHeight="1"/>
  <cols>
    <col min="1" max="1" width="3.85546875" style="20" customWidth="1"/>
    <col min="2" max="2" width="2.85546875" style="6" customWidth="1"/>
    <col min="3" max="3" width="32.85546875" style="134" customWidth="1"/>
    <col min="4" max="4" width="9.5703125" style="6" customWidth="1"/>
    <col min="5" max="5" width="8.140625" style="6" customWidth="1"/>
    <col min="6" max="6" width="11.5703125" style="16"/>
    <col min="7" max="7" width="14.5703125" style="16" customWidth="1"/>
    <col min="8" max="16384" width="11.5703125" style="6"/>
  </cols>
  <sheetData>
    <row r="1" spans="1:8" ht="12.75" customHeight="1">
      <c r="A1" s="34" t="s">
        <v>27</v>
      </c>
      <c r="B1" s="35"/>
      <c r="C1" s="36" t="s">
        <v>30</v>
      </c>
      <c r="D1" s="37"/>
      <c r="E1" s="38"/>
      <c r="F1" s="148"/>
      <c r="G1" s="141"/>
    </row>
    <row r="2" spans="1:8" ht="12.75" customHeight="1">
      <c r="A2" s="39"/>
      <c r="B2" s="40"/>
      <c r="C2" s="41"/>
      <c r="D2" s="42"/>
      <c r="E2" s="43"/>
      <c r="F2" s="146"/>
      <c r="G2" s="142"/>
    </row>
    <row r="3" spans="1:8" s="47" customFormat="1" ht="25.5">
      <c r="A3" s="169" t="s">
        <v>8</v>
      </c>
      <c r="B3" s="169"/>
      <c r="C3" s="135" t="s">
        <v>9</v>
      </c>
      <c r="D3" s="22" t="s">
        <v>10</v>
      </c>
      <c r="E3" s="136" t="s">
        <v>11</v>
      </c>
      <c r="F3" s="137" t="s">
        <v>69</v>
      </c>
      <c r="G3" s="137" t="s">
        <v>70</v>
      </c>
    </row>
    <row r="4" spans="1:8" ht="12.75" customHeight="1">
      <c r="C4" s="54"/>
      <c r="D4" s="60"/>
      <c r="E4" s="61"/>
      <c r="F4" s="18"/>
      <c r="G4" s="18"/>
    </row>
    <row r="5" spans="1:8" ht="69" customHeight="1">
      <c r="A5" s="17" t="s">
        <v>27</v>
      </c>
      <c r="B5" s="44">
        <v>1</v>
      </c>
      <c r="C5" s="175" t="s">
        <v>58</v>
      </c>
      <c r="D5" s="176"/>
      <c r="E5" s="176"/>
      <c r="F5" s="176"/>
      <c r="G5" s="176"/>
      <c r="H5" s="46"/>
    </row>
    <row r="6" spans="1:8" ht="12.75" customHeight="1">
      <c r="A6" s="47"/>
      <c r="B6" s="48"/>
      <c r="C6" s="49" t="s">
        <v>31</v>
      </c>
      <c r="D6" s="20" t="s">
        <v>25</v>
      </c>
      <c r="E6" s="21">
        <v>20</v>
      </c>
      <c r="F6" s="18"/>
      <c r="G6" s="16">
        <f>F6*E6</f>
        <v>0</v>
      </c>
      <c r="H6" s="46"/>
    </row>
    <row r="7" spans="1:8" ht="12.75" customHeight="1">
      <c r="A7" s="47"/>
      <c r="B7" s="48"/>
      <c r="C7" s="49"/>
      <c r="D7" s="20"/>
      <c r="E7" s="21"/>
      <c r="F7" s="18"/>
      <c r="G7" s="18"/>
      <c r="H7" s="46"/>
    </row>
    <row r="8" spans="1:8" ht="30" customHeight="1">
      <c r="A8" s="17" t="s">
        <v>27</v>
      </c>
      <c r="B8" s="44">
        <v>2</v>
      </c>
      <c r="C8" s="170" t="s">
        <v>32</v>
      </c>
      <c r="D8" s="171"/>
      <c r="E8" s="171"/>
      <c r="F8" s="171"/>
      <c r="G8" s="171"/>
      <c r="H8" s="46"/>
    </row>
    <row r="9" spans="1:8" ht="12.75" customHeight="1">
      <c r="A9" s="47"/>
      <c r="B9" s="48"/>
      <c r="C9" s="19" t="s">
        <v>45</v>
      </c>
      <c r="D9" s="20" t="s">
        <v>15</v>
      </c>
      <c r="E9" s="21">
        <v>2</v>
      </c>
      <c r="F9" s="18"/>
      <c r="G9" s="16">
        <f t="shared" ref="G9" si="0">F9*E9</f>
        <v>0</v>
      </c>
      <c r="H9" s="46"/>
    </row>
    <row r="10" spans="1:8" s="128" customFormat="1" ht="15">
      <c r="A10" s="62"/>
      <c r="B10" s="63"/>
      <c r="C10" s="45"/>
      <c r="D10" s="64"/>
      <c r="E10" s="65"/>
      <c r="F10" s="150"/>
      <c r="G10" s="143"/>
      <c r="H10" s="6"/>
    </row>
    <row r="11" spans="1:8" ht="30" customHeight="1">
      <c r="A11" s="17" t="s">
        <v>27</v>
      </c>
      <c r="B11" s="44">
        <v>3</v>
      </c>
      <c r="C11" s="170" t="s">
        <v>44</v>
      </c>
      <c r="D11" s="171"/>
      <c r="E11" s="171"/>
      <c r="F11" s="171"/>
      <c r="G11" s="171"/>
      <c r="H11" s="46"/>
    </row>
    <row r="12" spans="1:8" ht="12.75" customHeight="1">
      <c r="A12" s="47"/>
      <c r="B12" s="48"/>
      <c r="C12" s="19"/>
      <c r="D12" s="20" t="s">
        <v>15</v>
      </c>
      <c r="E12" s="21">
        <v>3</v>
      </c>
      <c r="F12" s="18"/>
      <c r="G12" s="16">
        <f>F12*E12</f>
        <v>0</v>
      </c>
      <c r="H12" s="46"/>
    </row>
    <row r="13" spans="1:8" s="128" customFormat="1" ht="22.15" customHeight="1" thickBot="1">
      <c r="A13" s="62"/>
      <c r="B13" s="63"/>
      <c r="C13" s="45"/>
      <c r="D13" s="64"/>
      <c r="E13" s="65"/>
      <c r="F13" s="150"/>
      <c r="G13" s="27"/>
      <c r="H13" s="6"/>
    </row>
    <row r="14" spans="1:8" ht="13.5" thickBot="1">
      <c r="A14" s="129"/>
      <c r="B14" s="130"/>
      <c r="C14" s="131" t="s">
        <v>33</v>
      </c>
      <c r="D14" s="132"/>
      <c r="E14" s="133"/>
      <c r="F14" s="151"/>
      <c r="G14" s="144">
        <f>SUM(G6:G13)</f>
        <v>0</v>
      </c>
    </row>
  </sheetData>
  <sheetProtection selectLockedCells="1" selectUnlockedCells="1"/>
  <mergeCells count="4">
    <mergeCell ref="A3:B3"/>
    <mergeCell ref="C5:G5"/>
    <mergeCell ref="C8:G8"/>
    <mergeCell ref="C11:G11"/>
  </mergeCells>
  <pageMargins left="0.7" right="0.7" top="0.75" bottom="0.75" header="0.51180555555555596" footer="0.51180555555555596"/>
  <pageSetup paperSize="9" firstPageNumber="0" orientation="portrait" useFirstPageNumber="1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G11"/>
  <sheetViews>
    <sheetView view="pageBreakPreview" zoomScale="115" zoomScaleNormal="130" workbookViewId="0">
      <selection activeCell="F1" sqref="F1:F1048576"/>
    </sheetView>
  </sheetViews>
  <sheetFormatPr defaultColWidth="9.140625" defaultRowHeight="12.75"/>
  <cols>
    <col min="1" max="1" width="5" style="1" customWidth="1"/>
    <col min="2" max="2" width="3.5703125" style="2" customWidth="1"/>
    <col min="3" max="3" width="35.42578125" style="3" customWidth="1"/>
    <col min="4" max="4" width="7.5703125" style="4" customWidth="1"/>
    <col min="5" max="5" width="10.5703125" style="5" customWidth="1"/>
    <col min="6" max="6" width="11.5703125" style="5" customWidth="1"/>
    <col min="7" max="7" width="15.7109375" style="5" customWidth="1"/>
    <col min="8" max="8" width="9.140625" style="6"/>
    <col min="9" max="9" width="43.140625" style="6" customWidth="1"/>
    <col min="10" max="16384" width="9.140625" style="6"/>
  </cols>
  <sheetData>
    <row r="2" spans="1:7">
      <c r="A2" s="7" t="s">
        <v>28</v>
      </c>
      <c r="B2" s="8"/>
      <c r="C2" s="9" t="s">
        <v>34</v>
      </c>
      <c r="D2" s="10"/>
      <c r="E2" s="11"/>
      <c r="F2" s="11"/>
      <c r="G2" s="138"/>
    </row>
    <row r="3" spans="1:7">
      <c r="A3" s="12"/>
      <c r="B3" s="13"/>
      <c r="C3" s="14"/>
      <c r="D3" s="15"/>
      <c r="E3" s="16"/>
      <c r="F3" s="16"/>
      <c r="G3" s="16"/>
    </row>
    <row r="4" spans="1:7" s="47" customFormat="1" ht="25.5">
      <c r="A4" s="169" t="s">
        <v>8</v>
      </c>
      <c r="B4" s="169"/>
      <c r="C4" s="135" t="s">
        <v>9</v>
      </c>
      <c r="D4" s="22" t="s">
        <v>10</v>
      </c>
      <c r="E4" s="136" t="s">
        <v>11</v>
      </c>
      <c r="F4" s="137" t="s">
        <v>69</v>
      </c>
      <c r="G4" s="137" t="s">
        <v>70</v>
      </c>
    </row>
    <row r="5" spans="1:7">
      <c r="A5" s="22"/>
      <c r="B5" s="6"/>
      <c r="C5" s="19"/>
      <c r="D5" s="20"/>
      <c r="E5" s="21"/>
      <c r="F5" s="18"/>
      <c r="G5" s="18"/>
    </row>
    <row r="6" spans="1:7" ht="66.95" customHeight="1">
      <c r="A6" s="12" t="s">
        <v>28</v>
      </c>
      <c r="B6" s="13">
        <v>1</v>
      </c>
      <c r="C6" s="172" t="s">
        <v>46</v>
      </c>
      <c r="D6" s="173"/>
      <c r="E6" s="173"/>
      <c r="F6" s="173"/>
      <c r="G6" s="173"/>
    </row>
    <row r="7" spans="1:7" ht="14.25" customHeight="1">
      <c r="A7" s="22"/>
      <c r="B7" s="6"/>
      <c r="C7" s="23"/>
      <c r="D7" s="24" t="s">
        <v>25</v>
      </c>
      <c r="E7" s="16">
        <v>20</v>
      </c>
      <c r="F7" s="16"/>
      <c r="G7" s="16">
        <f>F7*E7</f>
        <v>0</v>
      </c>
    </row>
    <row r="8" spans="1:7" ht="13.5" thickBot="1">
      <c r="A8" s="26"/>
      <c r="B8" s="26"/>
      <c r="C8" s="26"/>
      <c r="D8" s="26"/>
      <c r="E8" s="27"/>
      <c r="F8" s="27"/>
      <c r="G8" s="27"/>
    </row>
    <row r="9" spans="1:7" ht="13.5" thickBot="1">
      <c r="A9" s="28"/>
      <c r="B9" s="28"/>
      <c r="C9" s="177" t="s">
        <v>35</v>
      </c>
      <c r="D9" s="177"/>
      <c r="E9" s="29"/>
      <c r="F9" s="29"/>
      <c r="G9" s="140">
        <f>SUM(G6:G7)</f>
        <v>0</v>
      </c>
    </row>
    <row r="10" spans="1:7">
      <c r="A10" s="25"/>
      <c r="B10" s="25"/>
    </row>
    <row r="11" spans="1:7">
      <c r="A11" s="30"/>
      <c r="B11" s="31"/>
    </row>
  </sheetData>
  <sheetProtection selectLockedCells="1" selectUnlockedCells="1"/>
  <mergeCells count="3">
    <mergeCell ref="A4:B4"/>
    <mergeCell ref="C9:D9"/>
    <mergeCell ref="C6:G6"/>
  </mergeCells>
  <pageMargins left="0.7" right="0.7" top="0.75" bottom="0.75" header="0.51180555555555596" footer="0.51180555555555596"/>
  <pageSetup paperSize="9" scale="86" firstPageNumber="0" orientation="portrait" useFirstPageNumber="1" verticalDpi="300" r:id="rId1"/>
  <headerFooter alignWithMargins="0"/>
  <rowBreaks count="1" manualBreakCount="1">
    <brk id="10" max="6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39"/>
  <sheetViews>
    <sheetView view="pageBreakPreview" topLeftCell="A33" zoomScale="115" zoomScaleNormal="130" zoomScaleSheetLayoutView="115" workbookViewId="0">
      <selection activeCell="B30" sqref="B30"/>
    </sheetView>
  </sheetViews>
  <sheetFormatPr defaultColWidth="9.140625" defaultRowHeight="12.75"/>
  <cols>
    <col min="1" max="1" width="5" style="117" customWidth="1"/>
    <col min="2" max="2" width="3.5703125" style="118" customWidth="1"/>
    <col min="3" max="3" width="35.42578125" style="119" customWidth="1"/>
    <col min="4" max="4" width="7.5703125" style="20" customWidth="1"/>
    <col min="5" max="5" width="10.5703125" style="16" customWidth="1"/>
    <col min="6" max="6" width="11.5703125" style="16" customWidth="1"/>
    <col min="7" max="7" width="15.7109375" style="16" customWidth="1"/>
    <col min="8" max="8" width="9.140625" style="6"/>
    <col min="9" max="9" width="43.140625" style="6" customWidth="1"/>
    <col min="10" max="16384" width="9.140625" style="6"/>
  </cols>
  <sheetData>
    <row r="1" spans="1:7" ht="13.5" thickBot="1"/>
    <row r="2" spans="1:7" ht="13.5" thickBot="1">
      <c r="A2" s="7" t="s">
        <v>29</v>
      </c>
      <c r="B2" s="8"/>
      <c r="C2" s="9" t="s">
        <v>36</v>
      </c>
      <c r="D2" s="10"/>
      <c r="E2" s="11"/>
      <c r="F2" s="11"/>
      <c r="G2" s="138"/>
    </row>
    <row r="3" spans="1:7">
      <c r="A3" s="12"/>
      <c r="B3" s="13"/>
      <c r="C3" s="14"/>
      <c r="D3" s="15"/>
    </row>
    <row r="4" spans="1:7">
      <c r="A4" s="120"/>
      <c r="B4" s="17"/>
      <c r="C4" s="121"/>
      <c r="D4" s="122"/>
      <c r="E4" s="18"/>
      <c r="F4" s="18"/>
      <c r="G4" s="18"/>
    </row>
    <row r="5" spans="1:7" s="47" customFormat="1" ht="25.5">
      <c r="A5" s="169" t="s">
        <v>8</v>
      </c>
      <c r="B5" s="169"/>
      <c r="C5" s="135" t="s">
        <v>9</v>
      </c>
      <c r="D5" s="22" t="s">
        <v>10</v>
      </c>
      <c r="E5" s="136" t="s">
        <v>11</v>
      </c>
      <c r="F5" s="137" t="s">
        <v>69</v>
      </c>
      <c r="G5" s="137" t="s">
        <v>70</v>
      </c>
    </row>
    <row r="6" spans="1:7">
      <c r="A6" s="22"/>
      <c r="B6" s="6"/>
      <c r="C6" s="19"/>
      <c r="E6" s="21"/>
      <c r="F6" s="18"/>
      <c r="G6" s="18"/>
    </row>
    <row r="7" spans="1:7" ht="129" customHeight="1">
      <c r="A7" s="12" t="s">
        <v>29</v>
      </c>
      <c r="B7" s="13">
        <v>1</v>
      </c>
      <c r="C7" s="172" t="s">
        <v>77</v>
      </c>
      <c r="D7" s="173"/>
      <c r="E7" s="173"/>
      <c r="F7" s="173"/>
      <c r="G7" s="173"/>
    </row>
    <row r="8" spans="1:7" ht="14.25" customHeight="1">
      <c r="A8" s="22"/>
      <c r="B8" s="6"/>
      <c r="C8" s="23"/>
      <c r="D8" s="24" t="s">
        <v>21</v>
      </c>
      <c r="E8" s="16">
        <v>5.5</v>
      </c>
      <c r="G8" s="16">
        <f>F8*E8</f>
        <v>0</v>
      </c>
    </row>
    <row r="9" spans="1:7" ht="13.5" customHeight="1">
      <c r="A9" s="22"/>
      <c r="B9" s="6"/>
      <c r="C9" s="23"/>
      <c r="D9" s="24"/>
    </row>
    <row r="10" spans="1:7" s="124" customFormat="1" ht="131.1" customHeight="1">
      <c r="A10" s="12" t="s">
        <v>29</v>
      </c>
      <c r="B10" s="123">
        <v>2</v>
      </c>
      <c r="C10" s="172" t="s">
        <v>37</v>
      </c>
      <c r="D10" s="173"/>
      <c r="E10" s="173"/>
      <c r="F10" s="173"/>
      <c r="G10" s="173"/>
    </row>
    <row r="11" spans="1:7">
      <c r="A11" s="125"/>
      <c r="B11" s="14"/>
      <c r="C11" s="23"/>
      <c r="D11" s="24" t="s">
        <v>21</v>
      </c>
      <c r="E11" s="16">
        <v>7.5</v>
      </c>
      <c r="G11" s="16">
        <f>F11*E11</f>
        <v>0</v>
      </c>
    </row>
    <row r="12" spans="1:7">
      <c r="A12" s="125"/>
      <c r="B12" s="14"/>
      <c r="C12" s="19"/>
    </row>
    <row r="13" spans="1:7" s="124" customFormat="1" ht="54.75" customHeight="1">
      <c r="A13" s="12" t="s">
        <v>29</v>
      </c>
      <c r="B13" s="123">
        <v>3</v>
      </c>
      <c r="C13" s="179" t="s">
        <v>68</v>
      </c>
      <c r="D13" s="180"/>
      <c r="E13" s="180"/>
      <c r="F13" s="180"/>
      <c r="G13" s="180"/>
    </row>
    <row r="14" spans="1:7">
      <c r="A14" s="125"/>
      <c r="B14" s="14"/>
      <c r="C14" s="19" t="s">
        <v>40</v>
      </c>
      <c r="D14" s="20" t="s">
        <v>25</v>
      </c>
      <c r="E14" s="16">
        <v>275</v>
      </c>
      <c r="G14" s="16">
        <f>F14*E14</f>
        <v>0</v>
      </c>
    </row>
    <row r="15" spans="1:7" ht="11.1" customHeight="1">
      <c r="A15" s="12"/>
      <c r="B15" s="13"/>
      <c r="C15" s="126"/>
      <c r="D15" s="126"/>
      <c r="E15" s="126"/>
      <c r="F15" s="139"/>
      <c r="G15" s="139"/>
    </row>
    <row r="16" spans="1:7" s="124" customFormat="1" ht="54" customHeight="1">
      <c r="A16" s="12" t="s">
        <v>29</v>
      </c>
      <c r="B16" s="123">
        <v>4</v>
      </c>
      <c r="C16" s="179" t="s">
        <v>38</v>
      </c>
      <c r="D16" s="180"/>
      <c r="E16" s="180"/>
      <c r="F16" s="180"/>
      <c r="G16" s="180"/>
    </row>
    <row r="17" spans="1:7">
      <c r="A17" s="125"/>
      <c r="B17" s="14"/>
      <c r="C17" s="19"/>
      <c r="D17" s="20" t="s">
        <v>13</v>
      </c>
      <c r="E17" s="16">
        <v>260</v>
      </c>
      <c r="G17" s="16">
        <f>F17*E17</f>
        <v>0</v>
      </c>
    </row>
    <row r="18" spans="1:7">
      <c r="A18" s="26"/>
      <c r="B18" s="26"/>
      <c r="C18" s="26"/>
      <c r="D18" s="26"/>
      <c r="E18" s="27"/>
      <c r="F18" s="27"/>
      <c r="G18" s="27"/>
    </row>
    <row r="19" spans="1:7" s="124" customFormat="1" ht="54" customHeight="1">
      <c r="A19" s="12" t="s">
        <v>29</v>
      </c>
      <c r="B19" s="123">
        <v>5</v>
      </c>
      <c r="C19" s="179" t="s">
        <v>39</v>
      </c>
      <c r="D19" s="180"/>
      <c r="E19" s="180"/>
      <c r="F19" s="180"/>
      <c r="G19" s="180"/>
    </row>
    <row r="20" spans="1:7">
      <c r="A20" s="125"/>
      <c r="B20" s="14"/>
      <c r="C20" s="19"/>
      <c r="D20" s="20" t="s">
        <v>13</v>
      </c>
      <c r="E20" s="16">
        <v>70</v>
      </c>
      <c r="G20" s="16">
        <f>F20*E20</f>
        <v>0</v>
      </c>
    </row>
    <row r="21" spans="1:7">
      <c r="A21" s="26"/>
      <c r="B21" s="26"/>
      <c r="C21" s="26"/>
      <c r="D21" s="26"/>
      <c r="E21" s="27"/>
      <c r="F21" s="27"/>
      <c r="G21" s="27"/>
    </row>
    <row r="22" spans="1:7" s="124" customFormat="1" ht="54" customHeight="1">
      <c r="A22" s="12" t="s">
        <v>29</v>
      </c>
      <c r="B22" s="123">
        <v>6</v>
      </c>
      <c r="C22" s="179" t="s">
        <v>48</v>
      </c>
      <c r="D22" s="180"/>
      <c r="E22" s="180"/>
      <c r="F22" s="180"/>
      <c r="G22" s="180"/>
    </row>
    <row r="23" spans="1:7">
      <c r="A23" s="125"/>
      <c r="B23" s="14"/>
      <c r="C23" s="19" t="s">
        <v>47</v>
      </c>
      <c r="D23" s="20" t="s">
        <v>15</v>
      </c>
      <c r="E23" s="16">
        <v>2</v>
      </c>
      <c r="G23" s="16">
        <f t="shared" ref="G23" si="0">F23*E23</f>
        <v>0</v>
      </c>
    </row>
    <row r="24" spans="1:7" ht="12.95" customHeight="1">
      <c r="A24" s="26"/>
      <c r="B24" s="26"/>
      <c r="C24" s="26"/>
      <c r="D24" s="26"/>
      <c r="E24" s="27"/>
      <c r="F24" s="27"/>
      <c r="G24" s="27"/>
    </row>
    <row r="25" spans="1:7" s="124" customFormat="1" ht="78" customHeight="1">
      <c r="A25" s="12" t="s">
        <v>29</v>
      </c>
      <c r="B25" s="123">
        <v>7</v>
      </c>
      <c r="C25" s="179" t="s">
        <v>49</v>
      </c>
      <c r="D25" s="180"/>
      <c r="E25" s="180"/>
      <c r="F25" s="180"/>
      <c r="G25" s="180"/>
    </row>
    <row r="26" spans="1:7">
      <c r="A26" s="125"/>
      <c r="B26" s="14"/>
      <c r="C26" s="19" t="s">
        <v>50</v>
      </c>
      <c r="D26" s="20" t="s">
        <v>13</v>
      </c>
      <c r="E26" s="16">
        <v>260</v>
      </c>
      <c r="G26" s="16">
        <f>F26*E26</f>
        <v>0</v>
      </c>
    </row>
    <row r="27" spans="1:7">
      <c r="A27" s="125"/>
      <c r="B27" s="14"/>
      <c r="C27" s="19" t="s">
        <v>51</v>
      </c>
      <c r="D27" s="20" t="s">
        <v>13</v>
      </c>
      <c r="E27" s="16">
        <v>100</v>
      </c>
      <c r="G27" s="16">
        <f>F27*E27</f>
        <v>0</v>
      </c>
    </row>
    <row r="28" spans="1:7">
      <c r="A28" s="125"/>
      <c r="B28" s="14"/>
      <c r="C28" s="19" t="s">
        <v>78</v>
      </c>
      <c r="D28" s="20" t="s">
        <v>13</v>
      </c>
      <c r="E28" s="16">
        <v>160</v>
      </c>
      <c r="G28" s="16">
        <f>F28*E28</f>
        <v>0</v>
      </c>
    </row>
    <row r="29" spans="1:7" ht="12.95" customHeight="1">
      <c r="A29" s="26"/>
      <c r="B29" s="26"/>
      <c r="C29" s="26"/>
      <c r="D29" s="26"/>
      <c r="E29" s="27"/>
      <c r="F29" s="27"/>
      <c r="G29" s="27"/>
    </row>
    <row r="30" spans="1:7" s="124" customFormat="1" ht="69" customHeight="1">
      <c r="A30" s="12" t="s">
        <v>29</v>
      </c>
      <c r="B30" s="123">
        <v>8</v>
      </c>
      <c r="C30" s="179" t="s">
        <v>79</v>
      </c>
      <c r="D30" s="180"/>
      <c r="E30" s="180"/>
      <c r="F30" s="180"/>
      <c r="G30" s="180"/>
    </row>
    <row r="31" spans="1:7">
      <c r="A31" s="125"/>
      <c r="B31" s="14"/>
      <c r="C31" s="19"/>
      <c r="D31" s="20" t="s">
        <v>25</v>
      </c>
      <c r="E31" s="16">
        <v>62</v>
      </c>
      <c r="G31" s="16">
        <f>F31*E31</f>
        <v>0</v>
      </c>
    </row>
    <row r="32" spans="1:7" ht="17.100000000000001" customHeight="1">
      <c r="A32" s="26"/>
      <c r="B32" s="26"/>
      <c r="C32" s="26"/>
      <c r="D32" s="26"/>
      <c r="E32" s="27"/>
      <c r="F32" s="27"/>
      <c r="G32" s="27"/>
    </row>
    <row r="33" spans="1:7" s="124" customFormat="1" ht="69" customHeight="1">
      <c r="A33" s="12" t="s">
        <v>29</v>
      </c>
      <c r="B33" s="123">
        <v>9</v>
      </c>
      <c r="C33" s="179" t="s">
        <v>52</v>
      </c>
      <c r="D33" s="180"/>
      <c r="E33" s="180"/>
      <c r="F33" s="180"/>
      <c r="G33" s="180"/>
    </row>
    <row r="34" spans="1:7">
      <c r="A34" s="125"/>
      <c r="B34" s="14"/>
      <c r="C34" s="127" t="s">
        <v>53</v>
      </c>
      <c r="D34" s="20" t="s">
        <v>25</v>
      </c>
      <c r="E34" s="16">
        <v>50</v>
      </c>
      <c r="G34" s="16">
        <f>F34*E34</f>
        <v>0</v>
      </c>
    </row>
    <row r="35" spans="1:7">
      <c r="A35" s="125"/>
      <c r="B35" s="14"/>
      <c r="C35" s="127" t="s">
        <v>54</v>
      </c>
      <c r="D35" s="20" t="s">
        <v>25</v>
      </c>
      <c r="E35" s="16">
        <v>30</v>
      </c>
      <c r="G35" s="16">
        <f>F35*E35</f>
        <v>0</v>
      </c>
    </row>
    <row r="36" spans="1:7" ht="13.5" thickBot="1">
      <c r="A36" s="26"/>
      <c r="B36" s="26"/>
      <c r="C36" s="26"/>
      <c r="D36" s="26"/>
      <c r="E36" s="27"/>
      <c r="F36" s="27"/>
      <c r="G36" s="27"/>
    </row>
    <row r="37" spans="1:7" ht="13.5" thickBot="1">
      <c r="A37" s="28"/>
      <c r="B37" s="28"/>
      <c r="C37" s="178" t="s">
        <v>41</v>
      </c>
      <c r="D37" s="178"/>
      <c r="E37" s="178"/>
      <c r="F37" s="29"/>
      <c r="G37" s="140">
        <f>SUM(G7:G36)</f>
        <v>0</v>
      </c>
    </row>
    <row r="38" spans="1:7">
      <c r="A38" s="6"/>
      <c r="B38" s="6"/>
    </row>
    <row r="39" spans="1:7">
      <c r="A39" s="125"/>
      <c r="B39" s="14"/>
    </row>
  </sheetData>
  <sheetProtection selectLockedCells="1" selectUnlockedCells="1"/>
  <mergeCells count="11">
    <mergeCell ref="C37:E37"/>
    <mergeCell ref="A5:B5"/>
    <mergeCell ref="C7:G7"/>
    <mergeCell ref="C10:G10"/>
    <mergeCell ref="C16:G16"/>
    <mergeCell ref="C19:G19"/>
    <mergeCell ref="C22:G22"/>
    <mergeCell ref="C13:G13"/>
    <mergeCell ref="C30:G30"/>
    <mergeCell ref="C25:G25"/>
    <mergeCell ref="C33:G33"/>
  </mergeCells>
  <pageMargins left="0.7" right="0.7" top="0.75" bottom="0.75" header="0.51180555555555596" footer="0.51180555555555596"/>
  <pageSetup paperSize="9" scale="86" firstPageNumber="0" orientation="portrait" useFirstPageNumber="1" verticalDpi="300" r:id="rId1"/>
  <headerFooter alignWithMargins="0"/>
  <rowBreaks count="1" manualBreakCount="1">
    <brk id="38" max="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7</vt:i4>
      </vt:variant>
      <vt:variant>
        <vt:lpstr>Imenovani rasponi</vt:lpstr>
      </vt:variant>
      <vt:variant>
        <vt:i4>15</vt:i4>
      </vt:variant>
    </vt:vector>
  </HeadingPairs>
  <TitlesOfParts>
    <vt:vector size="22" baseType="lpstr">
      <vt:lpstr>NASLOVNA</vt:lpstr>
      <vt:lpstr>REKAPITULACIJA RADOVA</vt:lpstr>
      <vt:lpstr>I. PRIPREMNI</vt:lpstr>
      <vt:lpstr>II. RUŠENJA I DEMONTAŽE</vt:lpstr>
      <vt:lpstr>III. LIMARSKI</vt:lpstr>
      <vt:lpstr>IV. KAMENOKLESARSKI</vt:lpstr>
      <vt:lpstr>V. TESARSKI I KROVOPOKRIVAČKI</vt:lpstr>
      <vt:lpstr>'II. RUŠENJA I DEMONTAŽE'!Excel_BuiltIn_Print_Area_2</vt:lpstr>
      <vt:lpstr>'III. LIMARSKI'!Excel_BuiltIn_Print_Area_2</vt:lpstr>
      <vt:lpstr>Excel_BuiltIn_Print_Area_2</vt:lpstr>
      <vt:lpstr>Excel_BuiltIn_Print_Area_2_1</vt:lpstr>
      <vt:lpstr>'II. RUŠENJA I DEMONTAŽE'!Excel_BuiltIn_Print_Area_3_2</vt:lpstr>
      <vt:lpstr>'III. LIMARSKI'!Excel_BuiltIn_Print_Area_3_2</vt:lpstr>
      <vt:lpstr>Excel_BuiltIn_Print_Area_3_2</vt:lpstr>
      <vt:lpstr>'IV. KAMENOKLESARSKI'!Excel_BuiltIn_Print_Area_8_1_1</vt:lpstr>
      <vt:lpstr>'V. TESARSKI I KROVOPOKRIVAČKI'!Excel_BuiltIn_Print_Area_8_1_1</vt:lpstr>
      <vt:lpstr>'I. PRIPREMNI'!Podrucje_ispisa</vt:lpstr>
      <vt:lpstr>'II. RUŠENJA I DEMONTAŽE'!Podrucje_ispisa</vt:lpstr>
      <vt:lpstr>'III. LIMARSKI'!Podrucje_ispisa</vt:lpstr>
      <vt:lpstr>'IV. KAMENOKLESARSKI'!Podrucje_ispisa</vt:lpstr>
      <vt:lpstr>'REKAPITULACIJA RADOVA'!Podrucje_ispisa</vt:lpstr>
      <vt:lpstr>'V. TESARSKI I KROVOPOKRIVAČKI'!Podrucje_ispisa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Dom Domagoj</dc:creator>
  <cp:lastModifiedBy>Anton Prekalj</cp:lastModifiedBy>
  <cp:lastPrinted>2023-02-07T11:40:30Z</cp:lastPrinted>
  <dcterms:created xsi:type="dcterms:W3CDTF">2016-08-25T11:01:00Z</dcterms:created>
  <dcterms:modified xsi:type="dcterms:W3CDTF">2023-02-17T13:15:02Z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0A183E4231D443C294EE8286D5B7315D</vt:lpwstr>
  </property>
  <property fmtid="{D5CDD505-2E9C-101B-9397-08002B2CF9AE}" pid="3" name="KSOProductBuildVer">
    <vt:lpwstr>1033-11.2.0.11440</vt:lpwstr>
  </property>
</Properties>
</file>